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marcoringens/Documents/Der Betreuungsbro/Webshop/Vorlagen zum Kostenlosen Download/Digitale Produkte/Tabelle Einnahmenplanung/"/>
    </mc:Choice>
  </mc:AlternateContent>
  <xr:revisionPtr revIDLastSave="0" documentId="13_ncr:1_{393A79A4-8704-0348-963A-D3233CA1763D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Aktuelle Einnahm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6" i="2"/>
  <c r="AD7" i="2" l="1"/>
  <c r="Z7" i="2" s="1"/>
  <c r="H7" i="2" s="1"/>
  <c r="AD8" i="2"/>
  <c r="Z8" i="2" s="1"/>
  <c r="H8" i="2" s="1"/>
  <c r="AD9" i="2"/>
  <c r="Z9" i="2" s="1"/>
  <c r="H9" i="2" s="1"/>
  <c r="AD10" i="2"/>
  <c r="Z10" i="2" s="1"/>
  <c r="H10" i="2" s="1"/>
  <c r="AD11" i="2"/>
  <c r="Z11" i="2" s="1"/>
  <c r="H11" i="2" s="1"/>
  <c r="AD12" i="2"/>
  <c r="Z12" i="2" s="1"/>
  <c r="H12" i="2" s="1"/>
  <c r="AD13" i="2"/>
  <c r="Z13" i="2" s="1"/>
  <c r="H13" i="2" s="1"/>
  <c r="AD14" i="2"/>
  <c r="Z14" i="2" s="1"/>
  <c r="H14" i="2" s="1"/>
  <c r="AD15" i="2"/>
  <c r="Z15" i="2" s="1"/>
  <c r="H15" i="2" s="1"/>
  <c r="AD16" i="2"/>
  <c r="Z16" i="2" s="1"/>
  <c r="H16" i="2" s="1"/>
  <c r="AD17" i="2"/>
  <c r="Z17" i="2" s="1"/>
  <c r="H17" i="2" s="1"/>
  <c r="AD18" i="2"/>
  <c r="Z18" i="2" s="1"/>
  <c r="H18" i="2" s="1"/>
  <c r="AD19" i="2"/>
  <c r="Z19" i="2" s="1"/>
  <c r="H19" i="2" s="1"/>
  <c r="AD20" i="2"/>
  <c r="Z20" i="2" s="1"/>
  <c r="H20" i="2" s="1"/>
  <c r="AD21" i="2"/>
  <c r="Z21" i="2" s="1"/>
  <c r="H21" i="2" s="1"/>
  <c r="AD22" i="2"/>
  <c r="Z22" i="2" s="1"/>
  <c r="H22" i="2" s="1"/>
  <c r="AD23" i="2"/>
  <c r="Z23" i="2" s="1"/>
  <c r="H23" i="2" s="1"/>
  <c r="AD24" i="2"/>
  <c r="Z24" i="2" s="1"/>
  <c r="H24" i="2" s="1"/>
  <c r="AD25" i="2"/>
  <c r="Z25" i="2" s="1"/>
  <c r="H25" i="2" s="1"/>
  <c r="AD26" i="2"/>
  <c r="Z26" i="2" s="1"/>
  <c r="H26" i="2" s="1"/>
  <c r="AD27" i="2"/>
  <c r="Z27" i="2" s="1"/>
  <c r="H27" i="2" s="1"/>
  <c r="AD28" i="2"/>
  <c r="Z28" i="2" s="1"/>
  <c r="H28" i="2" s="1"/>
  <c r="AD29" i="2"/>
  <c r="Z29" i="2" s="1"/>
  <c r="H29" i="2" s="1"/>
  <c r="AD30" i="2"/>
  <c r="Z30" i="2" s="1"/>
  <c r="H30" i="2" s="1"/>
  <c r="AD31" i="2"/>
  <c r="Z31" i="2" s="1"/>
  <c r="H31" i="2" s="1"/>
  <c r="AD32" i="2"/>
  <c r="Z32" i="2" s="1"/>
  <c r="H32" i="2" s="1"/>
  <c r="AD33" i="2"/>
  <c r="Z33" i="2" s="1"/>
  <c r="H33" i="2" s="1"/>
  <c r="AD34" i="2"/>
  <c r="Z34" i="2" s="1"/>
  <c r="H34" i="2" s="1"/>
  <c r="AD35" i="2"/>
  <c r="Z35" i="2" s="1"/>
  <c r="H35" i="2" s="1"/>
  <c r="AD36" i="2"/>
  <c r="Z36" i="2" s="1"/>
  <c r="H36" i="2" s="1"/>
  <c r="AD37" i="2"/>
  <c r="Z37" i="2" s="1"/>
  <c r="H37" i="2" s="1"/>
  <c r="AD38" i="2"/>
  <c r="Z38" i="2" s="1"/>
  <c r="H38" i="2" s="1"/>
  <c r="AD39" i="2"/>
  <c r="Z39" i="2" s="1"/>
  <c r="H39" i="2" s="1"/>
  <c r="AD40" i="2"/>
  <c r="Z40" i="2" s="1"/>
  <c r="H40" i="2" s="1"/>
  <c r="AD41" i="2"/>
  <c r="Z41" i="2" s="1"/>
  <c r="H41" i="2" s="1"/>
  <c r="AD42" i="2"/>
  <c r="Z42" i="2" s="1"/>
  <c r="AD43" i="2"/>
  <c r="Z43" i="2" s="1"/>
  <c r="H43" i="2" s="1"/>
  <c r="AD44" i="2"/>
  <c r="Z44" i="2" s="1"/>
  <c r="H44" i="2" s="1"/>
  <c r="AD45" i="2"/>
  <c r="Z45" i="2" s="1"/>
  <c r="H45" i="2" s="1"/>
  <c r="AD46" i="2"/>
  <c r="Z46" i="2" s="1"/>
  <c r="H46" i="2" s="1"/>
  <c r="AD47" i="2"/>
  <c r="Z47" i="2" s="1"/>
  <c r="H47" i="2" s="1"/>
  <c r="AD48" i="2"/>
  <c r="Z48" i="2" s="1"/>
  <c r="H48" i="2" s="1"/>
  <c r="AD49" i="2"/>
  <c r="Z49" i="2" s="1"/>
  <c r="H49" i="2" s="1"/>
  <c r="AD50" i="2"/>
  <c r="Z50" i="2" s="1"/>
  <c r="H50" i="2" s="1"/>
  <c r="AD51" i="2"/>
  <c r="Z51" i="2" s="1"/>
  <c r="H51" i="2" s="1"/>
  <c r="AD52" i="2"/>
  <c r="Z52" i="2" s="1"/>
  <c r="H52" i="2" s="1"/>
  <c r="AD53" i="2"/>
  <c r="Z53" i="2" s="1"/>
  <c r="H53" i="2" s="1"/>
  <c r="AD54" i="2"/>
  <c r="Z54" i="2" s="1"/>
  <c r="H54" i="2" s="1"/>
  <c r="AD55" i="2"/>
  <c r="Z55" i="2" s="1"/>
  <c r="AD56" i="2"/>
  <c r="Z56" i="2" s="1"/>
  <c r="H56" i="2" s="1"/>
  <c r="AD57" i="2"/>
  <c r="Z57" i="2" s="1"/>
  <c r="H57" i="2" s="1"/>
  <c r="AD58" i="2"/>
  <c r="Z58" i="2" s="1"/>
  <c r="H58" i="2" s="1"/>
  <c r="AD59" i="2"/>
  <c r="Z59" i="2" s="1"/>
  <c r="H59" i="2" s="1"/>
  <c r="AD60" i="2"/>
  <c r="Z60" i="2" s="1"/>
  <c r="H60" i="2" s="1"/>
  <c r="AD61" i="2"/>
  <c r="Z61" i="2" s="1"/>
  <c r="H61" i="2" s="1"/>
  <c r="AD62" i="2"/>
  <c r="Z62" i="2" s="1"/>
  <c r="H62" i="2" s="1"/>
  <c r="AD63" i="2"/>
  <c r="Z63" i="2" s="1"/>
  <c r="H63" i="2" s="1"/>
  <c r="AD64" i="2"/>
  <c r="Z64" i="2" s="1"/>
  <c r="H64" i="2" s="1"/>
  <c r="AD65" i="2"/>
  <c r="Z65" i="2" s="1"/>
  <c r="H65" i="2" s="1"/>
  <c r="AD66" i="2"/>
  <c r="Z66" i="2" s="1"/>
  <c r="H66" i="2" s="1"/>
  <c r="AD67" i="2"/>
  <c r="Z67" i="2" s="1"/>
  <c r="H67" i="2" s="1"/>
  <c r="AD68" i="2"/>
  <c r="Z68" i="2" s="1"/>
  <c r="H68" i="2" s="1"/>
  <c r="AD69" i="2"/>
  <c r="Z69" i="2" s="1"/>
  <c r="H69" i="2" s="1"/>
  <c r="AD70" i="2"/>
  <c r="Z70" i="2" s="1"/>
  <c r="H70" i="2" s="1"/>
  <c r="AD71" i="2"/>
  <c r="Z71" i="2" s="1"/>
  <c r="H71" i="2" s="1"/>
  <c r="AD72" i="2"/>
  <c r="Z72" i="2" s="1"/>
  <c r="H72" i="2" s="1"/>
  <c r="AD73" i="2"/>
  <c r="Z73" i="2" s="1"/>
  <c r="H73" i="2" s="1"/>
  <c r="AD74" i="2"/>
  <c r="Z74" i="2" s="1"/>
  <c r="H74" i="2" s="1"/>
  <c r="AD75" i="2"/>
  <c r="Z75" i="2" s="1"/>
  <c r="H75" i="2" s="1"/>
  <c r="AD76" i="2"/>
  <c r="Z76" i="2" s="1"/>
  <c r="H76" i="2" s="1"/>
  <c r="AD77" i="2"/>
  <c r="Z77" i="2" s="1"/>
  <c r="H77" i="2" s="1"/>
  <c r="AD78" i="2"/>
  <c r="Z78" i="2" s="1"/>
  <c r="H78" i="2" s="1"/>
  <c r="AD79" i="2"/>
  <c r="Z79" i="2" s="1"/>
  <c r="H79" i="2" s="1"/>
  <c r="AD80" i="2"/>
  <c r="Z80" i="2" s="1"/>
  <c r="H80" i="2" s="1"/>
  <c r="AD81" i="2"/>
  <c r="Z81" i="2" s="1"/>
  <c r="H81" i="2" s="1"/>
  <c r="AD82" i="2"/>
  <c r="Z82" i="2" s="1"/>
  <c r="H82" i="2" s="1"/>
  <c r="AD83" i="2"/>
  <c r="Z83" i="2" s="1"/>
  <c r="H83" i="2" s="1"/>
  <c r="AD84" i="2"/>
  <c r="Z84" i="2" s="1"/>
  <c r="H84" i="2" s="1"/>
  <c r="AD85" i="2"/>
  <c r="Z85" i="2" s="1"/>
  <c r="H85" i="2" s="1"/>
  <c r="AD86" i="2"/>
  <c r="Z86" i="2" s="1"/>
  <c r="H86" i="2" s="1"/>
  <c r="AD87" i="2"/>
  <c r="Z87" i="2" s="1"/>
  <c r="H87" i="2" s="1"/>
  <c r="AD88" i="2"/>
  <c r="Z88" i="2" s="1"/>
  <c r="H88" i="2" s="1"/>
  <c r="AD89" i="2"/>
  <c r="Z89" i="2" s="1"/>
  <c r="H89" i="2" s="1"/>
  <c r="AD90" i="2"/>
  <c r="Z90" i="2" s="1"/>
  <c r="H90" i="2" s="1"/>
  <c r="AD91" i="2"/>
  <c r="Z91" i="2" s="1"/>
  <c r="H91" i="2" s="1"/>
  <c r="AD92" i="2"/>
  <c r="Z92" i="2" s="1"/>
  <c r="H92" i="2" s="1"/>
  <c r="AD93" i="2"/>
  <c r="Z93" i="2" s="1"/>
  <c r="H93" i="2" s="1"/>
  <c r="AD94" i="2"/>
  <c r="Z94" i="2" s="1"/>
  <c r="H94" i="2" s="1"/>
  <c r="AD95" i="2"/>
  <c r="Z95" i="2" s="1"/>
  <c r="H95" i="2" s="1"/>
  <c r="AD96" i="2"/>
  <c r="Z96" i="2" s="1"/>
  <c r="H96" i="2" s="1"/>
  <c r="AD97" i="2"/>
  <c r="Z97" i="2" s="1"/>
  <c r="H97" i="2" s="1"/>
  <c r="AD98" i="2"/>
  <c r="Z98" i="2" s="1"/>
  <c r="H98" i="2" s="1"/>
  <c r="AD99" i="2"/>
  <c r="Z99" i="2" s="1"/>
  <c r="H99" i="2" s="1"/>
  <c r="AD100" i="2"/>
  <c r="Z100" i="2" s="1"/>
  <c r="H100" i="2" s="1"/>
  <c r="AD101" i="2"/>
  <c r="Z101" i="2" s="1"/>
  <c r="H101" i="2" s="1"/>
  <c r="AD102" i="2"/>
  <c r="Z102" i="2" s="1"/>
  <c r="H102" i="2" s="1"/>
  <c r="AD103" i="2"/>
  <c r="Z103" i="2" s="1"/>
  <c r="H103" i="2" s="1"/>
  <c r="AD104" i="2"/>
  <c r="Z104" i="2" s="1"/>
  <c r="H104" i="2" s="1"/>
  <c r="AD6" i="2"/>
  <c r="Z6" i="2" s="1"/>
  <c r="Y7" i="2"/>
  <c r="Y8" i="2"/>
  <c r="Y9" i="2"/>
  <c r="Y10" i="2"/>
  <c r="AC5" i="2"/>
  <c r="AC6" i="2" s="1"/>
  <c r="AE6" i="2" s="1"/>
  <c r="A105" i="2"/>
  <c r="H42" i="2" l="1"/>
  <c r="H55" i="2"/>
  <c r="AC7" i="2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C35" i="2" s="1"/>
  <c r="AC36" i="2" s="1"/>
  <c r="AC37" i="2" s="1"/>
  <c r="AC38" i="2" s="1"/>
  <c r="AC39" i="2" s="1"/>
  <c r="AC40" i="2" s="1"/>
  <c r="AC41" i="2" s="1"/>
  <c r="AC42" i="2" s="1"/>
  <c r="AC43" i="2" s="1"/>
  <c r="AC44" i="2" s="1"/>
  <c r="AC45" i="2" s="1"/>
  <c r="AC46" i="2" s="1"/>
  <c r="AC47" i="2" s="1"/>
  <c r="AC48" i="2" s="1"/>
  <c r="AC49" i="2" s="1"/>
  <c r="AC50" i="2" s="1"/>
  <c r="AC51" i="2" s="1"/>
  <c r="AC52" i="2" s="1"/>
  <c r="AC53" i="2" s="1"/>
  <c r="AC54" i="2" s="1"/>
  <c r="AC55" i="2" s="1"/>
  <c r="AC56" i="2" s="1"/>
  <c r="AC57" i="2" s="1"/>
  <c r="AC58" i="2" s="1"/>
  <c r="AC59" i="2" s="1"/>
  <c r="AC60" i="2" s="1"/>
  <c r="AC61" i="2" s="1"/>
  <c r="AC62" i="2" s="1"/>
  <c r="AC63" i="2" s="1"/>
  <c r="AC64" i="2" s="1"/>
  <c r="AC65" i="2" s="1"/>
  <c r="AC66" i="2" s="1"/>
  <c r="AC67" i="2" s="1"/>
  <c r="AC68" i="2" s="1"/>
  <c r="AC69" i="2" s="1"/>
  <c r="AC70" i="2" s="1"/>
  <c r="AC71" i="2" s="1"/>
  <c r="AC72" i="2" s="1"/>
  <c r="AC73" i="2" s="1"/>
  <c r="AC74" i="2" s="1"/>
  <c r="AC75" i="2" s="1"/>
  <c r="AC76" i="2" s="1"/>
  <c r="AC77" i="2" s="1"/>
  <c r="AC78" i="2" s="1"/>
  <c r="AC79" i="2" s="1"/>
  <c r="AC80" i="2" s="1"/>
  <c r="AC81" i="2" s="1"/>
  <c r="AC82" i="2" s="1"/>
  <c r="AC83" i="2" s="1"/>
  <c r="AC84" i="2" s="1"/>
  <c r="AC85" i="2" s="1"/>
  <c r="AC86" i="2" s="1"/>
  <c r="AC87" i="2" s="1"/>
  <c r="AC88" i="2" s="1"/>
  <c r="AC89" i="2" s="1"/>
  <c r="AC90" i="2" s="1"/>
  <c r="AC91" i="2" s="1"/>
  <c r="AC92" i="2" s="1"/>
  <c r="AC93" i="2" s="1"/>
  <c r="AC94" i="2" s="1"/>
  <c r="AC95" i="2" s="1"/>
  <c r="AC96" i="2" s="1"/>
  <c r="AC97" i="2" s="1"/>
  <c r="AC98" i="2" s="1"/>
  <c r="AC99" i="2" s="1"/>
  <c r="AC100" i="2" s="1"/>
  <c r="AC101" i="2" s="1"/>
  <c r="AC102" i="2" s="1"/>
  <c r="AC103" i="2" s="1"/>
  <c r="AC104" i="2" s="1"/>
  <c r="H6" i="2"/>
  <c r="Y5" i="2"/>
  <c r="AE7" i="2" l="1"/>
  <c r="AE8" i="2" l="1"/>
  <c r="AE9" i="2" l="1"/>
  <c r="AE10" i="2" l="1"/>
  <c r="AE11" i="2" l="1"/>
  <c r="Y104" i="2"/>
  <c r="W104" i="2"/>
  <c r="V104" i="2"/>
  <c r="U104" i="2"/>
  <c r="T104" i="2"/>
  <c r="S104" i="2"/>
  <c r="R104" i="2"/>
  <c r="Y103" i="2"/>
  <c r="W103" i="2"/>
  <c r="V103" i="2"/>
  <c r="U103" i="2"/>
  <c r="T103" i="2"/>
  <c r="S103" i="2"/>
  <c r="R103" i="2"/>
  <c r="Y102" i="2"/>
  <c r="W102" i="2"/>
  <c r="V102" i="2"/>
  <c r="U102" i="2"/>
  <c r="T102" i="2"/>
  <c r="S102" i="2"/>
  <c r="R102" i="2"/>
  <c r="Y101" i="2"/>
  <c r="W101" i="2"/>
  <c r="V101" i="2"/>
  <c r="U101" i="2"/>
  <c r="T101" i="2"/>
  <c r="S101" i="2"/>
  <c r="R101" i="2"/>
  <c r="Y100" i="2"/>
  <c r="W100" i="2"/>
  <c r="V100" i="2"/>
  <c r="U100" i="2"/>
  <c r="T100" i="2"/>
  <c r="S100" i="2"/>
  <c r="R100" i="2"/>
  <c r="Y99" i="2"/>
  <c r="W99" i="2"/>
  <c r="V99" i="2"/>
  <c r="U99" i="2"/>
  <c r="T99" i="2"/>
  <c r="S99" i="2"/>
  <c r="R99" i="2"/>
  <c r="Y98" i="2"/>
  <c r="W98" i="2"/>
  <c r="V98" i="2"/>
  <c r="U98" i="2"/>
  <c r="T98" i="2"/>
  <c r="S98" i="2"/>
  <c r="R98" i="2"/>
  <c r="Y97" i="2"/>
  <c r="W97" i="2"/>
  <c r="V97" i="2"/>
  <c r="U97" i="2"/>
  <c r="T97" i="2"/>
  <c r="S97" i="2"/>
  <c r="R97" i="2"/>
  <c r="Y96" i="2"/>
  <c r="W96" i="2"/>
  <c r="V96" i="2"/>
  <c r="U96" i="2"/>
  <c r="T96" i="2"/>
  <c r="S96" i="2"/>
  <c r="R96" i="2"/>
  <c r="Y95" i="2"/>
  <c r="W95" i="2"/>
  <c r="V95" i="2"/>
  <c r="U95" i="2"/>
  <c r="T95" i="2"/>
  <c r="S95" i="2"/>
  <c r="R95" i="2"/>
  <c r="Y94" i="2"/>
  <c r="W94" i="2"/>
  <c r="V94" i="2"/>
  <c r="U94" i="2"/>
  <c r="T94" i="2"/>
  <c r="S94" i="2"/>
  <c r="R94" i="2"/>
  <c r="Y93" i="2"/>
  <c r="W93" i="2"/>
  <c r="V93" i="2"/>
  <c r="U93" i="2"/>
  <c r="T93" i="2"/>
  <c r="S93" i="2"/>
  <c r="R93" i="2"/>
  <c r="Y92" i="2"/>
  <c r="W92" i="2"/>
  <c r="V92" i="2"/>
  <c r="U92" i="2"/>
  <c r="T92" i="2"/>
  <c r="S92" i="2"/>
  <c r="R92" i="2"/>
  <c r="Y91" i="2"/>
  <c r="W91" i="2"/>
  <c r="V91" i="2"/>
  <c r="U91" i="2"/>
  <c r="T91" i="2"/>
  <c r="S91" i="2"/>
  <c r="R91" i="2"/>
  <c r="Y90" i="2"/>
  <c r="W90" i="2"/>
  <c r="V90" i="2"/>
  <c r="U90" i="2"/>
  <c r="T90" i="2"/>
  <c r="S90" i="2"/>
  <c r="R90" i="2"/>
  <c r="Y89" i="2"/>
  <c r="W89" i="2"/>
  <c r="V89" i="2"/>
  <c r="U89" i="2"/>
  <c r="T89" i="2"/>
  <c r="S89" i="2"/>
  <c r="R89" i="2"/>
  <c r="Y88" i="2"/>
  <c r="W88" i="2"/>
  <c r="V88" i="2"/>
  <c r="U88" i="2"/>
  <c r="T88" i="2"/>
  <c r="S88" i="2"/>
  <c r="R88" i="2"/>
  <c r="Y87" i="2"/>
  <c r="W87" i="2"/>
  <c r="V87" i="2"/>
  <c r="U87" i="2"/>
  <c r="T87" i="2"/>
  <c r="S87" i="2"/>
  <c r="R87" i="2"/>
  <c r="Y86" i="2"/>
  <c r="W86" i="2"/>
  <c r="V86" i="2"/>
  <c r="U86" i="2"/>
  <c r="T86" i="2"/>
  <c r="S86" i="2"/>
  <c r="R86" i="2"/>
  <c r="Y85" i="2"/>
  <c r="W85" i="2"/>
  <c r="V85" i="2"/>
  <c r="U85" i="2"/>
  <c r="T85" i="2"/>
  <c r="S85" i="2"/>
  <c r="R85" i="2"/>
  <c r="Y84" i="2"/>
  <c r="W84" i="2"/>
  <c r="V84" i="2"/>
  <c r="U84" i="2"/>
  <c r="T84" i="2"/>
  <c r="S84" i="2"/>
  <c r="R84" i="2"/>
  <c r="Y83" i="2"/>
  <c r="W83" i="2"/>
  <c r="V83" i="2"/>
  <c r="U83" i="2"/>
  <c r="T83" i="2"/>
  <c r="S83" i="2"/>
  <c r="R83" i="2"/>
  <c r="Y82" i="2"/>
  <c r="W82" i="2"/>
  <c r="V82" i="2"/>
  <c r="U82" i="2"/>
  <c r="T82" i="2"/>
  <c r="S82" i="2"/>
  <c r="R82" i="2"/>
  <c r="Y81" i="2"/>
  <c r="W81" i="2"/>
  <c r="V81" i="2"/>
  <c r="U81" i="2"/>
  <c r="T81" i="2"/>
  <c r="S81" i="2"/>
  <c r="R81" i="2"/>
  <c r="Y80" i="2"/>
  <c r="W80" i="2"/>
  <c r="V80" i="2"/>
  <c r="U80" i="2"/>
  <c r="T80" i="2"/>
  <c r="S80" i="2"/>
  <c r="R80" i="2"/>
  <c r="Y79" i="2"/>
  <c r="W79" i="2"/>
  <c r="V79" i="2"/>
  <c r="U79" i="2"/>
  <c r="T79" i="2"/>
  <c r="S79" i="2"/>
  <c r="R79" i="2"/>
  <c r="Y78" i="2"/>
  <c r="W78" i="2"/>
  <c r="V78" i="2"/>
  <c r="U78" i="2"/>
  <c r="T78" i="2"/>
  <c r="S78" i="2"/>
  <c r="R78" i="2"/>
  <c r="Y77" i="2"/>
  <c r="W77" i="2"/>
  <c r="V77" i="2"/>
  <c r="U77" i="2"/>
  <c r="T77" i="2"/>
  <c r="S77" i="2"/>
  <c r="R77" i="2"/>
  <c r="Y76" i="2"/>
  <c r="W76" i="2"/>
  <c r="V76" i="2"/>
  <c r="U76" i="2"/>
  <c r="T76" i="2"/>
  <c r="S76" i="2"/>
  <c r="R76" i="2"/>
  <c r="Y75" i="2"/>
  <c r="W75" i="2"/>
  <c r="V75" i="2"/>
  <c r="U75" i="2"/>
  <c r="T75" i="2"/>
  <c r="S75" i="2"/>
  <c r="R75" i="2"/>
  <c r="Y74" i="2"/>
  <c r="W74" i="2"/>
  <c r="V74" i="2"/>
  <c r="U74" i="2"/>
  <c r="T74" i="2"/>
  <c r="S74" i="2"/>
  <c r="R74" i="2"/>
  <c r="Y73" i="2"/>
  <c r="W73" i="2"/>
  <c r="V73" i="2"/>
  <c r="U73" i="2"/>
  <c r="T73" i="2"/>
  <c r="S73" i="2"/>
  <c r="R73" i="2"/>
  <c r="Y72" i="2"/>
  <c r="W72" i="2"/>
  <c r="V72" i="2"/>
  <c r="U72" i="2"/>
  <c r="T72" i="2"/>
  <c r="S72" i="2"/>
  <c r="R72" i="2"/>
  <c r="Y71" i="2"/>
  <c r="W71" i="2"/>
  <c r="V71" i="2"/>
  <c r="U71" i="2"/>
  <c r="T71" i="2"/>
  <c r="S71" i="2"/>
  <c r="R71" i="2"/>
  <c r="Y70" i="2"/>
  <c r="W70" i="2"/>
  <c r="V70" i="2"/>
  <c r="U70" i="2"/>
  <c r="T70" i="2"/>
  <c r="S70" i="2"/>
  <c r="R70" i="2"/>
  <c r="Y69" i="2"/>
  <c r="W69" i="2"/>
  <c r="V69" i="2"/>
  <c r="U69" i="2"/>
  <c r="T69" i="2"/>
  <c r="S69" i="2"/>
  <c r="R69" i="2"/>
  <c r="Y68" i="2"/>
  <c r="W68" i="2"/>
  <c r="V68" i="2"/>
  <c r="U68" i="2"/>
  <c r="T68" i="2"/>
  <c r="S68" i="2"/>
  <c r="R68" i="2"/>
  <c r="Y67" i="2"/>
  <c r="W67" i="2"/>
  <c r="V67" i="2"/>
  <c r="U67" i="2"/>
  <c r="T67" i="2"/>
  <c r="S67" i="2"/>
  <c r="R67" i="2"/>
  <c r="Y66" i="2"/>
  <c r="W66" i="2"/>
  <c r="V66" i="2"/>
  <c r="U66" i="2"/>
  <c r="T66" i="2"/>
  <c r="S66" i="2"/>
  <c r="R66" i="2"/>
  <c r="Y65" i="2"/>
  <c r="W65" i="2"/>
  <c r="V65" i="2"/>
  <c r="U65" i="2"/>
  <c r="T65" i="2"/>
  <c r="S65" i="2"/>
  <c r="R65" i="2"/>
  <c r="Y64" i="2"/>
  <c r="W64" i="2"/>
  <c r="V64" i="2"/>
  <c r="U64" i="2"/>
  <c r="T64" i="2"/>
  <c r="S64" i="2"/>
  <c r="R64" i="2"/>
  <c r="Y63" i="2"/>
  <c r="W63" i="2"/>
  <c r="V63" i="2"/>
  <c r="U63" i="2"/>
  <c r="T63" i="2"/>
  <c r="S63" i="2"/>
  <c r="R63" i="2"/>
  <c r="Y62" i="2"/>
  <c r="W62" i="2"/>
  <c r="V62" i="2"/>
  <c r="U62" i="2"/>
  <c r="T62" i="2"/>
  <c r="S62" i="2"/>
  <c r="R62" i="2"/>
  <c r="Y61" i="2"/>
  <c r="W61" i="2"/>
  <c r="V61" i="2"/>
  <c r="U61" i="2"/>
  <c r="T61" i="2"/>
  <c r="S61" i="2"/>
  <c r="R61" i="2"/>
  <c r="Y60" i="2"/>
  <c r="W60" i="2"/>
  <c r="V60" i="2"/>
  <c r="U60" i="2"/>
  <c r="T60" i="2"/>
  <c r="S60" i="2"/>
  <c r="R60" i="2"/>
  <c r="Y59" i="2"/>
  <c r="W59" i="2"/>
  <c r="V59" i="2"/>
  <c r="U59" i="2"/>
  <c r="T59" i="2"/>
  <c r="S59" i="2"/>
  <c r="R59" i="2"/>
  <c r="Y58" i="2"/>
  <c r="W58" i="2"/>
  <c r="V58" i="2"/>
  <c r="U58" i="2"/>
  <c r="T58" i="2"/>
  <c r="S58" i="2"/>
  <c r="R58" i="2"/>
  <c r="Y57" i="2"/>
  <c r="W57" i="2"/>
  <c r="V57" i="2"/>
  <c r="U57" i="2"/>
  <c r="T57" i="2"/>
  <c r="S57" i="2"/>
  <c r="R57" i="2"/>
  <c r="Y56" i="2"/>
  <c r="W56" i="2"/>
  <c r="V56" i="2"/>
  <c r="U56" i="2"/>
  <c r="T56" i="2"/>
  <c r="S56" i="2"/>
  <c r="R56" i="2"/>
  <c r="Y55" i="2"/>
  <c r="W55" i="2"/>
  <c r="V55" i="2"/>
  <c r="U55" i="2"/>
  <c r="T55" i="2"/>
  <c r="S55" i="2"/>
  <c r="R55" i="2"/>
  <c r="Y54" i="2"/>
  <c r="W54" i="2"/>
  <c r="V54" i="2"/>
  <c r="U54" i="2"/>
  <c r="T54" i="2"/>
  <c r="S54" i="2"/>
  <c r="R54" i="2"/>
  <c r="Y53" i="2"/>
  <c r="W53" i="2"/>
  <c r="V53" i="2"/>
  <c r="U53" i="2"/>
  <c r="T53" i="2"/>
  <c r="S53" i="2"/>
  <c r="R53" i="2"/>
  <c r="Y52" i="2"/>
  <c r="W52" i="2"/>
  <c r="V52" i="2"/>
  <c r="U52" i="2"/>
  <c r="T52" i="2"/>
  <c r="S52" i="2"/>
  <c r="R52" i="2"/>
  <c r="Y51" i="2"/>
  <c r="W51" i="2"/>
  <c r="V51" i="2"/>
  <c r="U51" i="2"/>
  <c r="T51" i="2"/>
  <c r="S51" i="2"/>
  <c r="R51" i="2"/>
  <c r="Y50" i="2"/>
  <c r="W50" i="2"/>
  <c r="V50" i="2"/>
  <c r="U50" i="2"/>
  <c r="T50" i="2"/>
  <c r="S50" i="2"/>
  <c r="R50" i="2"/>
  <c r="Y49" i="2"/>
  <c r="W49" i="2"/>
  <c r="V49" i="2"/>
  <c r="U49" i="2"/>
  <c r="T49" i="2"/>
  <c r="S49" i="2"/>
  <c r="R49" i="2"/>
  <c r="Y48" i="2"/>
  <c r="W48" i="2"/>
  <c r="V48" i="2"/>
  <c r="U48" i="2"/>
  <c r="T48" i="2"/>
  <c r="S48" i="2"/>
  <c r="R48" i="2"/>
  <c r="Y47" i="2"/>
  <c r="W47" i="2"/>
  <c r="V47" i="2"/>
  <c r="U47" i="2"/>
  <c r="T47" i="2"/>
  <c r="S47" i="2"/>
  <c r="R47" i="2"/>
  <c r="Y46" i="2"/>
  <c r="W46" i="2"/>
  <c r="V46" i="2"/>
  <c r="U46" i="2"/>
  <c r="T46" i="2"/>
  <c r="S46" i="2"/>
  <c r="R46" i="2"/>
  <c r="Y45" i="2"/>
  <c r="W45" i="2"/>
  <c r="V45" i="2"/>
  <c r="U45" i="2"/>
  <c r="T45" i="2"/>
  <c r="S45" i="2"/>
  <c r="R45" i="2"/>
  <c r="Y44" i="2"/>
  <c r="W44" i="2"/>
  <c r="V44" i="2"/>
  <c r="U44" i="2"/>
  <c r="T44" i="2"/>
  <c r="S44" i="2"/>
  <c r="R44" i="2"/>
  <c r="Y43" i="2"/>
  <c r="W43" i="2"/>
  <c r="V43" i="2"/>
  <c r="U43" i="2"/>
  <c r="T43" i="2"/>
  <c r="S43" i="2"/>
  <c r="R43" i="2"/>
  <c r="Y42" i="2"/>
  <c r="W42" i="2"/>
  <c r="V42" i="2"/>
  <c r="U42" i="2"/>
  <c r="T42" i="2"/>
  <c r="S42" i="2"/>
  <c r="R42" i="2"/>
  <c r="Y41" i="2"/>
  <c r="W41" i="2"/>
  <c r="V41" i="2"/>
  <c r="U41" i="2"/>
  <c r="T41" i="2"/>
  <c r="S41" i="2"/>
  <c r="R41" i="2"/>
  <c r="Y40" i="2"/>
  <c r="W40" i="2"/>
  <c r="V40" i="2"/>
  <c r="U40" i="2"/>
  <c r="T40" i="2"/>
  <c r="S40" i="2"/>
  <c r="R40" i="2"/>
  <c r="Y39" i="2"/>
  <c r="W39" i="2"/>
  <c r="V39" i="2"/>
  <c r="U39" i="2"/>
  <c r="T39" i="2"/>
  <c r="S39" i="2"/>
  <c r="R39" i="2"/>
  <c r="Y38" i="2"/>
  <c r="W38" i="2"/>
  <c r="V38" i="2"/>
  <c r="U38" i="2"/>
  <c r="T38" i="2"/>
  <c r="S38" i="2"/>
  <c r="R38" i="2"/>
  <c r="Y37" i="2"/>
  <c r="W37" i="2"/>
  <c r="V37" i="2"/>
  <c r="U37" i="2"/>
  <c r="T37" i="2"/>
  <c r="S37" i="2"/>
  <c r="R37" i="2"/>
  <c r="Y36" i="2"/>
  <c r="W36" i="2"/>
  <c r="V36" i="2"/>
  <c r="U36" i="2"/>
  <c r="T36" i="2"/>
  <c r="S36" i="2"/>
  <c r="R36" i="2"/>
  <c r="Y35" i="2"/>
  <c r="W35" i="2"/>
  <c r="V35" i="2"/>
  <c r="U35" i="2"/>
  <c r="T35" i="2"/>
  <c r="S35" i="2"/>
  <c r="R35" i="2"/>
  <c r="Y34" i="2"/>
  <c r="W34" i="2"/>
  <c r="V34" i="2"/>
  <c r="U34" i="2"/>
  <c r="T34" i="2"/>
  <c r="S34" i="2"/>
  <c r="R34" i="2"/>
  <c r="Y33" i="2"/>
  <c r="W33" i="2"/>
  <c r="V33" i="2"/>
  <c r="U33" i="2"/>
  <c r="T33" i="2"/>
  <c r="S33" i="2"/>
  <c r="R33" i="2"/>
  <c r="Y32" i="2"/>
  <c r="W32" i="2"/>
  <c r="V32" i="2"/>
  <c r="U32" i="2"/>
  <c r="T32" i="2"/>
  <c r="S32" i="2"/>
  <c r="R32" i="2"/>
  <c r="Y31" i="2"/>
  <c r="W31" i="2"/>
  <c r="V31" i="2"/>
  <c r="U31" i="2"/>
  <c r="T31" i="2"/>
  <c r="S31" i="2"/>
  <c r="R31" i="2"/>
  <c r="Y30" i="2"/>
  <c r="W30" i="2"/>
  <c r="V30" i="2"/>
  <c r="U30" i="2"/>
  <c r="T30" i="2"/>
  <c r="S30" i="2"/>
  <c r="R30" i="2"/>
  <c r="Y29" i="2"/>
  <c r="W29" i="2"/>
  <c r="V29" i="2"/>
  <c r="U29" i="2"/>
  <c r="T29" i="2"/>
  <c r="S29" i="2"/>
  <c r="R29" i="2"/>
  <c r="Y28" i="2"/>
  <c r="W28" i="2"/>
  <c r="V28" i="2"/>
  <c r="U28" i="2"/>
  <c r="T28" i="2"/>
  <c r="S28" i="2"/>
  <c r="R28" i="2"/>
  <c r="Y27" i="2"/>
  <c r="W27" i="2"/>
  <c r="V27" i="2"/>
  <c r="U27" i="2"/>
  <c r="T27" i="2"/>
  <c r="S27" i="2"/>
  <c r="R27" i="2"/>
  <c r="Y26" i="2"/>
  <c r="W26" i="2"/>
  <c r="V26" i="2"/>
  <c r="U26" i="2"/>
  <c r="T26" i="2"/>
  <c r="S26" i="2"/>
  <c r="R26" i="2"/>
  <c r="Y25" i="2"/>
  <c r="W25" i="2"/>
  <c r="V25" i="2"/>
  <c r="U25" i="2"/>
  <c r="T25" i="2"/>
  <c r="S25" i="2"/>
  <c r="R25" i="2"/>
  <c r="Y24" i="2"/>
  <c r="W24" i="2"/>
  <c r="V24" i="2"/>
  <c r="U24" i="2"/>
  <c r="T24" i="2"/>
  <c r="S24" i="2"/>
  <c r="R24" i="2"/>
  <c r="Y23" i="2"/>
  <c r="W23" i="2"/>
  <c r="V23" i="2"/>
  <c r="U23" i="2"/>
  <c r="T23" i="2"/>
  <c r="S23" i="2"/>
  <c r="R23" i="2"/>
  <c r="Y22" i="2"/>
  <c r="W22" i="2"/>
  <c r="V22" i="2"/>
  <c r="U22" i="2"/>
  <c r="T22" i="2"/>
  <c r="S22" i="2"/>
  <c r="R22" i="2"/>
  <c r="Y21" i="2"/>
  <c r="W21" i="2"/>
  <c r="V21" i="2"/>
  <c r="U21" i="2"/>
  <c r="T21" i="2"/>
  <c r="S21" i="2"/>
  <c r="R21" i="2"/>
  <c r="Y20" i="2"/>
  <c r="W20" i="2"/>
  <c r="V20" i="2"/>
  <c r="U20" i="2"/>
  <c r="T20" i="2"/>
  <c r="S20" i="2"/>
  <c r="R20" i="2"/>
  <c r="Y19" i="2"/>
  <c r="W19" i="2"/>
  <c r="V19" i="2"/>
  <c r="U19" i="2"/>
  <c r="T19" i="2"/>
  <c r="S19" i="2"/>
  <c r="R19" i="2"/>
  <c r="Y18" i="2"/>
  <c r="W18" i="2"/>
  <c r="V18" i="2"/>
  <c r="U18" i="2"/>
  <c r="T18" i="2"/>
  <c r="S18" i="2"/>
  <c r="R18" i="2"/>
  <c r="Y17" i="2"/>
  <c r="W17" i="2"/>
  <c r="V17" i="2"/>
  <c r="U17" i="2"/>
  <c r="T17" i="2"/>
  <c r="S17" i="2"/>
  <c r="R17" i="2"/>
  <c r="Y16" i="2"/>
  <c r="W16" i="2"/>
  <c r="V16" i="2"/>
  <c r="U16" i="2"/>
  <c r="T16" i="2"/>
  <c r="S16" i="2"/>
  <c r="R16" i="2"/>
  <c r="Y15" i="2"/>
  <c r="W15" i="2"/>
  <c r="V15" i="2"/>
  <c r="U15" i="2"/>
  <c r="T15" i="2"/>
  <c r="S15" i="2"/>
  <c r="R15" i="2"/>
  <c r="Y14" i="2"/>
  <c r="W14" i="2"/>
  <c r="V14" i="2"/>
  <c r="U14" i="2"/>
  <c r="T14" i="2"/>
  <c r="S14" i="2"/>
  <c r="R14" i="2"/>
  <c r="Y13" i="2"/>
  <c r="W13" i="2"/>
  <c r="V13" i="2"/>
  <c r="U13" i="2"/>
  <c r="T13" i="2"/>
  <c r="S13" i="2"/>
  <c r="R13" i="2"/>
  <c r="Y12" i="2"/>
  <c r="W12" i="2"/>
  <c r="V12" i="2"/>
  <c r="U12" i="2"/>
  <c r="T12" i="2"/>
  <c r="S12" i="2"/>
  <c r="R12" i="2"/>
  <c r="Y11" i="2"/>
  <c r="W11" i="2"/>
  <c r="V11" i="2"/>
  <c r="U11" i="2"/>
  <c r="T11" i="2"/>
  <c r="S11" i="2"/>
  <c r="R11" i="2"/>
  <c r="W10" i="2"/>
  <c r="V10" i="2"/>
  <c r="U10" i="2"/>
  <c r="T10" i="2"/>
  <c r="S10" i="2"/>
  <c r="R10" i="2"/>
  <c r="W9" i="2"/>
  <c r="V9" i="2"/>
  <c r="U9" i="2"/>
  <c r="T9" i="2"/>
  <c r="S9" i="2"/>
  <c r="R9" i="2"/>
  <c r="W8" i="2"/>
  <c r="V8" i="2"/>
  <c r="U8" i="2"/>
  <c r="T8" i="2"/>
  <c r="S8" i="2"/>
  <c r="R8" i="2"/>
  <c r="W7" i="2"/>
  <c r="V7" i="2"/>
  <c r="U7" i="2"/>
  <c r="T7" i="2"/>
  <c r="S7" i="2"/>
  <c r="R7" i="2"/>
  <c r="Y6" i="2"/>
  <c r="W6" i="2"/>
  <c r="V6" i="2"/>
  <c r="U6" i="2"/>
  <c r="T6" i="2"/>
  <c r="S6" i="2"/>
  <c r="R6" i="2"/>
  <c r="W5" i="2"/>
  <c r="V5" i="2"/>
  <c r="U5" i="2"/>
  <c r="W4" i="2"/>
  <c r="V4" i="2"/>
  <c r="U4" i="2"/>
  <c r="O10" i="2" l="1"/>
  <c r="P76" i="2"/>
  <c r="O7" i="2"/>
  <c r="P6" i="2"/>
  <c r="O76" i="2"/>
  <c r="O78" i="2"/>
  <c r="O80" i="2"/>
  <c r="P7" i="2"/>
  <c r="Q41" i="2"/>
  <c r="Q63" i="2"/>
  <c r="Q64" i="2"/>
  <c r="AE12" i="2"/>
  <c r="O6" i="2"/>
  <c r="O29" i="2"/>
  <c r="O52" i="2"/>
  <c r="O55" i="2"/>
  <c r="O58" i="2"/>
  <c r="O59" i="2"/>
  <c r="O61" i="2"/>
  <c r="O62" i="2"/>
  <c r="O63" i="2"/>
  <c r="O68" i="2"/>
  <c r="P58" i="2"/>
  <c r="P59" i="2"/>
  <c r="P61" i="2"/>
  <c r="P63" i="2"/>
  <c r="P65" i="2"/>
  <c r="P74" i="2"/>
  <c r="P10" i="2"/>
  <c r="P13" i="2"/>
  <c r="P17" i="2"/>
  <c r="P23" i="2"/>
  <c r="P26" i="2"/>
  <c r="Q7" i="2"/>
  <c r="Q9" i="2"/>
  <c r="Q11" i="2"/>
  <c r="Q46" i="2"/>
  <c r="Q51" i="2"/>
  <c r="Q52" i="2"/>
  <c r="Q53" i="2"/>
  <c r="Q76" i="2"/>
  <c r="Q78" i="2"/>
  <c r="Q79" i="2"/>
  <c r="P80" i="2"/>
  <c r="P81" i="2"/>
  <c r="P89" i="2"/>
  <c r="O90" i="2"/>
  <c r="O95" i="2"/>
  <c r="O104" i="2"/>
  <c r="P28" i="2"/>
  <c r="P40" i="2"/>
  <c r="O41" i="2"/>
  <c r="O45" i="2"/>
  <c r="O51" i="2"/>
  <c r="O94" i="2"/>
  <c r="O97" i="2"/>
  <c r="Q31" i="2"/>
  <c r="Q35" i="2"/>
  <c r="Q37" i="2"/>
  <c r="P50" i="2"/>
  <c r="P67" i="2"/>
  <c r="O103" i="2"/>
  <c r="O98" i="2"/>
  <c r="O99" i="2"/>
  <c r="Q90" i="2"/>
  <c r="Q91" i="2"/>
  <c r="Q92" i="2"/>
  <c r="Q93" i="2"/>
  <c r="P103" i="2"/>
  <c r="Q97" i="2"/>
  <c r="Q100" i="2"/>
  <c r="Q101" i="2"/>
  <c r="O30" i="2"/>
  <c r="Q55" i="2"/>
  <c r="Q57" i="2"/>
  <c r="P29" i="2"/>
  <c r="O70" i="2"/>
  <c r="O73" i="2"/>
  <c r="Q96" i="2"/>
  <c r="Q29" i="2"/>
  <c r="Q65" i="2"/>
  <c r="Q66" i="2"/>
  <c r="Q67" i="2"/>
  <c r="P68" i="2"/>
  <c r="P72" i="2"/>
  <c r="P88" i="2"/>
  <c r="O89" i="2"/>
  <c r="Q58" i="2"/>
  <c r="O69" i="2"/>
  <c r="O72" i="2"/>
  <c r="Q94" i="2"/>
  <c r="Q95" i="2"/>
  <c r="Q18" i="2"/>
  <c r="Q19" i="2"/>
  <c r="P22" i="2"/>
  <c r="O23" i="2"/>
  <c r="P42" i="2"/>
  <c r="P43" i="2"/>
  <c r="P44" i="2"/>
  <c r="O49" i="2"/>
  <c r="O57" i="2"/>
  <c r="O64" i="2"/>
  <c r="Q68" i="2"/>
  <c r="Q69" i="2"/>
  <c r="Q71" i="2"/>
  <c r="O93" i="2"/>
  <c r="O31" i="2"/>
  <c r="O35" i="2"/>
  <c r="P30" i="2"/>
  <c r="O14" i="2"/>
  <c r="O15" i="2"/>
  <c r="O17" i="2"/>
  <c r="O18" i="2"/>
  <c r="O19" i="2"/>
  <c r="Q21" i="2"/>
  <c r="P24" i="2"/>
  <c r="Q42" i="2"/>
  <c r="P45" i="2"/>
  <c r="P47" i="2"/>
  <c r="P79" i="2"/>
  <c r="O81" i="2"/>
  <c r="O82" i="2"/>
  <c r="O83" i="2"/>
  <c r="O85" i="2"/>
  <c r="O87" i="2"/>
  <c r="O88" i="2"/>
  <c r="P92" i="2"/>
  <c r="Q17" i="2"/>
  <c r="O21" i="2"/>
  <c r="Q32" i="2"/>
  <c r="Q48" i="2"/>
  <c r="Q62" i="2"/>
  <c r="P83" i="2"/>
  <c r="Q12" i="2"/>
  <c r="P31" i="2"/>
  <c r="P32" i="2"/>
  <c r="P33" i="2"/>
  <c r="P34" i="2"/>
  <c r="Q98" i="2"/>
  <c r="P104" i="2"/>
  <c r="Q104" i="2"/>
  <c r="Q14" i="2"/>
  <c r="O22" i="2"/>
  <c r="P49" i="2"/>
  <c r="P85" i="2"/>
  <c r="O11" i="2"/>
  <c r="P20" i="2"/>
  <c r="O24" i="2"/>
  <c r="O25" i="2"/>
  <c r="O36" i="2"/>
  <c r="O37" i="2"/>
  <c r="O39" i="2"/>
  <c r="O40" i="2"/>
  <c r="Q50" i="2"/>
  <c r="P56" i="2"/>
  <c r="P57" i="2"/>
  <c r="P64" i="2"/>
  <c r="O74" i="2"/>
  <c r="P78" i="2"/>
  <c r="Q82" i="2"/>
  <c r="O20" i="2"/>
  <c r="Q33" i="2"/>
  <c r="P82" i="2"/>
  <c r="Q20" i="2"/>
  <c r="O26" i="2"/>
  <c r="O27" i="2"/>
  <c r="P36" i="2"/>
  <c r="P46" i="2"/>
  <c r="O53" i="2"/>
  <c r="O66" i="2"/>
  <c r="O67" i="2"/>
  <c r="O71" i="2"/>
  <c r="O75" i="2"/>
  <c r="O91" i="2"/>
  <c r="P94" i="2"/>
  <c r="O100" i="2"/>
  <c r="O102" i="2"/>
  <c r="Q13" i="2"/>
  <c r="Q16" i="2"/>
  <c r="P19" i="2"/>
  <c r="Q61" i="2"/>
  <c r="O8" i="2"/>
  <c r="O9" i="2"/>
  <c r="Q24" i="2"/>
  <c r="Q25" i="2"/>
  <c r="O32" i="2"/>
  <c r="Q36" i="2"/>
  <c r="O42" i="2"/>
  <c r="O43" i="2"/>
  <c r="O44" i="2"/>
  <c r="P52" i="2"/>
  <c r="O56" i="2"/>
  <c r="Q70" i="2"/>
  <c r="P71" i="2"/>
  <c r="O79" i="2"/>
  <c r="Q89" i="2"/>
  <c r="P91" i="2"/>
  <c r="P99" i="2"/>
  <c r="P100" i="2"/>
  <c r="P102" i="2"/>
  <c r="P15" i="2"/>
  <c r="O48" i="2"/>
  <c r="O54" i="2"/>
  <c r="P60" i="2"/>
  <c r="P66" i="2"/>
  <c r="O84" i="2"/>
  <c r="P96" i="2"/>
  <c r="P9" i="2"/>
  <c r="O13" i="2"/>
  <c r="Q15" i="2"/>
  <c r="P16" i="2"/>
  <c r="Q23" i="2"/>
  <c r="P25" i="2"/>
  <c r="P35" i="2"/>
  <c r="O38" i="2"/>
  <c r="O47" i="2"/>
  <c r="P48" i="2"/>
  <c r="P51" i="2"/>
  <c r="P54" i="2"/>
  <c r="Q60" i="2"/>
  <c r="P62" i="2"/>
  <c r="O65" i="2"/>
  <c r="P84" i="2"/>
  <c r="O86" i="2"/>
  <c r="P97" i="2"/>
  <c r="Q103" i="2"/>
  <c r="P8" i="2"/>
  <c r="P14" i="2"/>
  <c r="O16" i="2"/>
  <c r="Q47" i="2"/>
  <c r="P95" i="2"/>
  <c r="P18" i="2"/>
  <c r="P38" i="2"/>
  <c r="Q44" i="2"/>
  <c r="Q54" i="2"/>
  <c r="P70" i="2"/>
  <c r="Q72" i="2"/>
  <c r="P73" i="2"/>
  <c r="Q81" i="2"/>
  <c r="Q84" i="2"/>
  <c r="P86" i="2"/>
  <c r="O92" i="2"/>
  <c r="P98" i="2"/>
  <c r="Q6" i="2"/>
  <c r="Q34" i="2"/>
  <c r="P77" i="2"/>
  <c r="Q26" i="2"/>
  <c r="P27" i="2"/>
  <c r="Q30" i="2"/>
  <c r="O33" i="2"/>
  <c r="O34" i="2"/>
  <c r="Q38" i="2"/>
  <c r="P39" i="2"/>
  <c r="O46" i="2"/>
  <c r="O50" i="2"/>
  <c r="P55" i="2"/>
  <c r="Q74" i="2"/>
  <c r="P75" i="2"/>
  <c r="Q85" i="2"/>
  <c r="Q87" i="2"/>
  <c r="O101" i="2"/>
  <c r="P12" i="2"/>
  <c r="Q28" i="2"/>
  <c r="P41" i="2"/>
  <c r="Q10" i="2"/>
  <c r="P11" i="2"/>
  <c r="Q22" i="2"/>
  <c r="Q39" i="2"/>
  <c r="Q40" i="2"/>
  <c r="Q45" i="2"/>
  <c r="Q49" i="2"/>
  <c r="Q56" i="2"/>
  <c r="Q75" i="2"/>
  <c r="O77" i="2"/>
  <c r="Q80" i="2"/>
  <c r="Q88" i="2"/>
  <c r="P90" i="2"/>
  <c r="P93" i="2"/>
  <c r="O96" i="2"/>
  <c r="Q99" i="2"/>
  <c r="P101" i="2"/>
  <c r="P53" i="2"/>
  <c r="P69" i="2"/>
  <c r="Q27" i="2"/>
  <c r="O60" i="2"/>
  <c r="P87" i="2"/>
  <c r="O12" i="2"/>
  <c r="P21" i="2"/>
  <c r="Q43" i="2"/>
  <c r="Q102" i="2"/>
  <c r="Q8" i="2"/>
  <c r="Q86" i="2"/>
  <c r="Q73" i="2"/>
  <c r="O28" i="2"/>
  <c r="P37" i="2"/>
  <c r="Q59" i="2"/>
  <c r="Q83" i="2"/>
  <c r="Q77" i="2"/>
  <c r="M10" i="2" l="1"/>
  <c r="L10" i="2" s="1"/>
  <c r="J10" i="2" s="1"/>
  <c r="X10" i="2" s="1"/>
  <c r="M76" i="2"/>
  <c r="N76" i="2" s="1"/>
  <c r="K76" i="2" s="1"/>
  <c r="M6" i="2"/>
  <c r="N6" i="2" s="1"/>
  <c r="K6" i="2" s="1"/>
  <c r="M68" i="2"/>
  <c r="N68" i="2" s="1"/>
  <c r="K68" i="2" s="1"/>
  <c r="M7" i="2"/>
  <c r="N7" i="2" s="1"/>
  <c r="K7" i="2" s="1"/>
  <c r="M20" i="2"/>
  <c r="N20" i="2" s="1"/>
  <c r="K20" i="2" s="1"/>
  <c r="M63" i="2"/>
  <c r="N63" i="2" s="1"/>
  <c r="K63" i="2" s="1"/>
  <c r="M25" i="2"/>
  <c r="N25" i="2" s="1"/>
  <c r="K25" i="2" s="1"/>
  <c r="M15" i="2"/>
  <c r="L15" i="2" s="1"/>
  <c r="J15" i="2" s="1"/>
  <c r="X15" i="2" s="1"/>
  <c r="AE13" i="2"/>
  <c r="M52" i="2"/>
  <c r="L52" i="2" s="1"/>
  <c r="J52" i="2" s="1"/>
  <c r="X52" i="2" s="1"/>
  <c r="M23" i="2"/>
  <c r="I23" i="2" s="1"/>
  <c r="M9" i="2"/>
  <c r="I9" i="2" s="1"/>
  <c r="M37" i="2"/>
  <c r="L37" i="2" s="1"/>
  <c r="J37" i="2" s="1"/>
  <c r="X37" i="2" s="1"/>
  <c r="M91" i="2"/>
  <c r="I91" i="2" s="1"/>
  <c r="M30" i="2"/>
  <c r="L30" i="2" s="1"/>
  <c r="J30" i="2" s="1"/>
  <c r="X30" i="2" s="1"/>
  <c r="M59" i="2"/>
  <c r="I59" i="2" s="1"/>
  <c r="M69" i="2"/>
  <c r="N69" i="2" s="1"/>
  <c r="K69" i="2" s="1"/>
  <c r="M41" i="2"/>
  <c r="I41" i="2" s="1"/>
  <c r="M89" i="2"/>
  <c r="I89" i="2" s="1"/>
  <c r="M78" i="2"/>
  <c r="N78" i="2" s="1"/>
  <c r="K78" i="2" s="1"/>
  <c r="M103" i="2"/>
  <c r="I103" i="2" s="1"/>
  <c r="M51" i="2"/>
  <c r="N51" i="2" s="1"/>
  <c r="K51" i="2" s="1"/>
  <c r="M42" i="2"/>
  <c r="N42" i="2" s="1"/>
  <c r="K42" i="2" s="1"/>
  <c r="M17" i="2"/>
  <c r="I17" i="2" s="1"/>
  <c r="M19" i="2"/>
  <c r="N19" i="2" s="1"/>
  <c r="K19" i="2" s="1"/>
  <c r="M58" i="2"/>
  <c r="I58" i="2" s="1"/>
  <c r="M95" i="2"/>
  <c r="N95" i="2" s="1"/>
  <c r="K95" i="2" s="1"/>
  <c r="M26" i="2"/>
  <c r="N26" i="2" s="1"/>
  <c r="K26" i="2" s="1"/>
  <c r="M8" i="2"/>
  <c r="I8" i="2" s="1"/>
  <c r="M45" i="2"/>
  <c r="N45" i="2" s="1"/>
  <c r="K45" i="2" s="1"/>
  <c r="M27" i="2"/>
  <c r="I27" i="2" s="1"/>
  <c r="M12" i="2"/>
  <c r="N12" i="2" s="1"/>
  <c r="K12" i="2" s="1"/>
  <c r="M53" i="2"/>
  <c r="L53" i="2" s="1"/>
  <c r="J53" i="2" s="1"/>
  <c r="X53" i="2" s="1"/>
  <c r="M99" i="2"/>
  <c r="L99" i="2" s="1"/>
  <c r="J99" i="2" s="1"/>
  <c r="X99" i="2" s="1"/>
  <c r="M61" i="2"/>
  <c r="I61" i="2" s="1"/>
  <c r="M90" i="2"/>
  <c r="I90" i="2" s="1"/>
  <c r="M83" i="2"/>
  <c r="I83" i="2" s="1"/>
  <c r="M73" i="2"/>
  <c r="I73" i="2" s="1"/>
  <c r="M81" i="2"/>
  <c r="I81" i="2" s="1"/>
  <c r="M24" i="2"/>
  <c r="N24" i="2" s="1"/>
  <c r="K24" i="2" s="1"/>
  <c r="M82" i="2"/>
  <c r="N82" i="2" s="1"/>
  <c r="K82" i="2" s="1"/>
  <c r="M32" i="2"/>
  <c r="I32" i="2" s="1"/>
  <c r="M94" i="2"/>
  <c r="L94" i="2" s="1"/>
  <c r="J94" i="2" s="1"/>
  <c r="X94" i="2" s="1"/>
  <c r="M67" i="2"/>
  <c r="N67" i="2" s="1"/>
  <c r="K67" i="2" s="1"/>
  <c r="M57" i="2"/>
  <c r="N57" i="2" s="1"/>
  <c r="K57" i="2" s="1"/>
  <c r="M55" i="2"/>
  <c r="I55" i="2" s="1"/>
  <c r="M79" i="2"/>
  <c r="N79" i="2" s="1"/>
  <c r="K79" i="2" s="1"/>
  <c r="M65" i="2"/>
  <c r="I65" i="2" s="1"/>
  <c r="M43" i="2"/>
  <c r="N43" i="2" s="1"/>
  <c r="K43" i="2" s="1"/>
  <c r="M93" i="2"/>
  <c r="I93" i="2" s="1"/>
  <c r="M72" i="2"/>
  <c r="I72" i="2" s="1"/>
  <c r="M80" i="2"/>
  <c r="M36" i="2"/>
  <c r="L36" i="2" s="1"/>
  <c r="J36" i="2" s="1"/>
  <c r="X36" i="2" s="1"/>
  <c r="M71" i="2"/>
  <c r="N71" i="2" s="1"/>
  <c r="K71" i="2" s="1"/>
  <c r="M60" i="2"/>
  <c r="L60" i="2" s="1"/>
  <c r="J60" i="2" s="1"/>
  <c r="X60" i="2" s="1"/>
  <c r="M18" i="2"/>
  <c r="N18" i="2" s="1"/>
  <c r="K18" i="2" s="1"/>
  <c r="M97" i="2"/>
  <c r="I97" i="2" s="1"/>
  <c r="M29" i="2"/>
  <c r="M101" i="2"/>
  <c r="L101" i="2" s="1"/>
  <c r="J101" i="2" s="1"/>
  <c r="X101" i="2" s="1"/>
  <c r="M104" i="2"/>
  <c r="I104" i="2" s="1"/>
  <c r="M100" i="2"/>
  <c r="N100" i="2" s="1"/>
  <c r="K100" i="2" s="1"/>
  <c r="M56" i="2"/>
  <c r="I56" i="2" s="1"/>
  <c r="M96" i="2"/>
  <c r="L96" i="2" s="1"/>
  <c r="J96" i="2" s="1"/>
  <c r="X96" i="2" s="1"/>
  <c r="M102" i="2"/>
  <c r="L102" i="2" s="1"/>
  <c r="J102" i="2" s="1"/>
  <c r="X102" i="2" s="1"/>
  <c r="M88" i="2"/>
  <c r="L88" i="2" s="1"/>
  <c r="J88" i="2" s="1"/>
  <c r="X88" i="2" s="1"/>
  <c r="M35" i="2"/>
  <c r="L35" i="2" s="1"/>
  <c r="J35" i="2" s="1"/>
  <c r="X35" i="2" s="1"/>
  <c r="M22" i="2"/>
  <c r="L22" i="2" s="1"/>
  <c r="J22" i="2" s="1"/>
  <c r="X22" i="2" s="1"/>
  <c r="M50" i="2"/>
  <c r="L50" i="2" s="1"/>
  <c r="J50" i="2" s="1"/>
  <c r="X50" i="2" s="1"/>
  <c r="M98" i="2"/>
  <c r="N98" i="2" s="1"/>
  <c r="K98" i="2" s="1"/>
  <c r="M54" i="2"/>
  <c r="N54" i="2" s="1"/>
  <c r="K54" i="2" s="1"/>
  <c r="M14" i="2"/>
  <c r="M62" i="2"/>
  <c r="I62" i="2" s="1"/>
  <c r="M66" i="2"/>
  <c r="L66" i="2" s="1"/>
  <c r="J66" i="2" s="1"/>
  <c r="X66" i="2" s="1"/>
  <c r="M21" i="2"/>
  <c r="N21" i="2" s="1"/>
  <c r="K21" i="2" s="1"/>
  <c r="M11" i="2"/>
  <c r="M46" i="2"/>
  <c r="M92" i="2"/>
  <c r="I92" i="2" s="1"/>
  <c r="M44" i="2"/>
  <c r="L44" i="2" s="1"/>
  <c r="J44" i="2" s="1"/>
  <c r="X44" i="2" s="1"/>
  <c r="M64" i="2"/>
  <c r="I64" i="2" s="1"/>
  <c r="M31" i="2"/>
  <c r="M70" i="2"/>
  <c r="L70" i="2" s="1"/>
  <c r="J70" i="2" s="1"/>
  <c r="X70" i="2" s="1"/>
  <c r="M47" i="2"/>
  <c r="M77" i="2"/>
  <c r="I77" i="2" s="1"/>
  <c r="M49" i="2"/>
  <c r="M38" i="2"/>
  <c r="N38" i="2" s="1"/>
  <c r="K38" i="2" s="1"/>
  <c r="M34" i="2"/>
  <c r="N34" i="2" s="1"/>
  <c r="K34" i="2" s="1"/>
  <c r="M85" i="2"/>
  <c r="M40" i="2"/>
  <c r="I40" i="2" s="1"/>
  <c r="M33" i="2"/>
  <c r="I33" i="2" s="1"/>
  <c r="M39" i="2"/>
  <c r="I39" i="2" s="1"/>
  <c r="M74" i="2"/>
  <c r="I74" i="2" s="1"/>
  <c r="M48" i="2"/>
  <c r="N48" i="2" s="1"/>
  <c r="K48" i="2" s="1"/>
  <c r="M13" i="2"/>
  <c r="N13" i="2" s="1"/>
  <c r="K13" i="2" s="1"/>
  <c r="M86" i="2"/>
  <c r="N86" i="2" s="1"/>
  <c r="K86" i="2" s="1"/>
  <c r="M84" i="2"/>
  <c r="M75" i="2"/>
  <c r="M28" i="2"/>
  <c r="L28" i="2" s="1"/>
  <c r="J28" i="2" s="1"/>
  <c r="X28" i="2" s="1"/>
  <c r="M87" i="2"/>
  <c r="I87" i="2" s="1"/>
  <c r="M16" i="2"/>
  <c r="I10" i="2" l="1"/>
  <c r="N10" i="2"/>
  <c r="K10" i="2" s="1"/>
  <c r="I15" i="2"/>
  <c r="I53" i="2"/>
  <c r="I6" i="2"/>
  <c r="I19" i="2"/>
  <c r="I12" i="2"/>
  <c r="I76" i="2"/>
  <c r="L76" i="2"/>
  <c r="J76" i="2" s="1"/>
  <c r="X76" i="2" s="1"/>
  <c r="L12" i="2"/>
  <c r="J12" i="2" s="1"/>
  <c r="X12" i="2" s="1"/>
  <c r="I69" i="2"/>
  <c r="L19" i="2"/>
  <c r="J19" i="2" s="1"/>
  <c r="X19" i="2" s="1"/>
  <c r="L69" i="2"/>
  <c r="J69" i="2" s="1"/>
  <c r="X69" i="2" s="1"/>
  <c r="L68" i="2"/>
  <c r="J68" i="2" s="1"/>
  <c r="X68" i="2" s="1"/>
  <c r="I68" i="2"/>
  <c r="L6" i="2"/>
  <c r="J6" i="2" s="1"/>
  <c r="X6" i="2" s="1"/>
  <c r="I78" i="2"/>
  <c r="L56" i="2"/>
  <c r="J56" i="2" s="1"/>
  <c r="X56" i="2" s="1"/>
  <c r="N56" i="2"/>
  <c r="K56" i="2" s="1"/>
  <c r="I37" i="2"/>
  <c r="N37" i="2"/>
  <c r="K37" i="2" s="1"/>
  <c r="L91" i="2"/>
  <c r="J91" i="2" s="1"/>
  <c r="X91" i="2" s="1"/>
  <c r="I30" i="2"/>
  <c r="N73" i="2"/>
  <c r="K73" i="2" s="1"/>
  <c r="L73" i="2"/>
  <c r="J73" i="2" s="1"/>
  <c r="X73" i="2" s="1"/>
  <c r="N55" i="2"/>
  <c r="K55" i="2" s="1"/>
  <c r="N92" i="2"/>
  <c r="K92" i="2" s="1"/>
  <c r="L67" i="2"/>
  <c r="J67" i="2" s="1"/>
  <c r="X67" i="2" s="1"/>
  <c r="I7" i="2"/>
  <c r="N9" i="2"/>
  <c r="K9" i="2" s="1"/>
  <c r="L20" i="2"/>
  <c r="J20" i="2" s="1"/>
  <c r="X20" i="2" s="1"/>
  <c r="L78" i="2"/>
  <c r="J78" i="2" s="1"/>
  <c r="X78" i="2" s="1"/>
  <c r="L45" i="2"/>
  <c r="J45" i="2" s="1"/>
  <c r="X45" i="2" s="1"/>
  <c r="I45" i="2"/>
  <c r="I51" i="2"/>
  <c r="L25" i="2"/>
  <c r="J25" i="2" s="1"/>
  <c r="X25" i="2" s="1"/>
  <c r="L27" i="2"/>
  <c r="J27" i="2" s="1"/>
  <c r="X27" i="2" s="1"/>
  <c r="I25" i="2"/>
  <c r="N15" i="2"/>
  <c r="K15" i="2" s="1"/>
  <c r="L42" i="2"/>
  <c r="J42" i="2" s="1"/>
  <c r="X42" i="2" s="1"/>
  <c r="L51" i="2"/>
  <c r="J51" i="2" s="1"/>
  <c r="X51" i="2" s="1"/>
  <c r="L9" i="2"/>
  <c r="J9" i="2" s="1"/>
  <c r="X9" i="2" s="1"/>
  <c r="L7" i="2"/>
  <c r="J7" i="2" s="1"/>
  <c r="X7" i="2" s="1"/>
  <c r="L8" i="2"/>
  <c r="J8" i="2" s="1"/>
  <c r="X8" i="2" s="1"/>
  <c r="I43" i="2"/>
  <c r="N91" i="2"/>
  <c r="K91" i="2" s="1"/>
  <c r="L59" i="2"/>
  <c r="J59" i="2" s="1"/>
  <c r="X59" i="2" s="1"/>
  <c r="L55" i="2"/>
  <c r="J55" i="2" s="1"/>
  <c r="X55" i="2" s="1"/>
  <c r="I20" i="2"/>
  <c r="I63" i="2"/>
  <c r="L54" i="2"/>
  <c r="J54" i="2" s="1"/>
  <c r="X54" i="2" s="1"/>
  <c r="L63" i="2"/>
  <c r="J63" i="2" s="1"/>
  <c r="X63" i="2" s="1"/>
  <c r="N104" i="2"/>
  <c r="K104" i="2" s="1"/>
  <c r="N70" i="2"/>
  <c r="K70" i="2" s="1"/>
  <c r="N27" i="2"/>
  <c r="K27" i="2" s="1"/>
  <c r="I67" i="2"/>
  <c r="N23" i="2"/>
  <c r="K23" i="2" s="1"/>
  <c r="N102" i="2"/>
  <c r="K102" i="2" s="1"/>
  <c r="N59" i="2"/>
  <c r="K59" i="2" s="1"/>
  <c r="I42" i="2"/>
  <c r="L13" i="2"/>
  <c r="J13" i="2" s="1"/>
  <c r="X13" i="2" s="1"/>
  <c r="N83" i="2"/>
  <c r="K83" i="2" s="1"/>
  <c r="I94" i="2"/>
  <c r="L83" i="2"/>
  <c r="J83" i="2" s="1"/>
  <c r="X83" i="2" s="1"/>
  <c r="L41" i="2"/>
  <c r="J41" i="2" s="1"/>
  <c r="X41" i="2" s="1"/>
  <c r="N41" i="2"/>
  <c r="K41" i="2" s="1"/>
  <c r="I52" i="2"/>
  <c r="N94" i="2"/>
  <c r="K94" i="2" s="1"/>
  <c r="I102" i="2"/>
  <c r="L103" i="2"/>
  <c r="J103" i="2" s="1"/>
  <c r="X103" i="2" s="1"/>
  <c r="N52" i="2"/>
  <c r="K52" i="2" s="1"/>
  <c r="L23" i="2"/>
  <c r="J23" i="2" s="1"/>
  <c r="X23" i="2" s="1"/>
  <c r="I18" i="2"/>
  <c r="N103" i="2"/>
  <c r="K103" i="2" s="1"/>
  <c r="AE14" i="2"/>
  <c r="L34" i="2"/>
  <c r="J34" i="2" s="1"/>
  <c r="X34" i="2" s="1"/>
  <c r="N28" i="2"/>
  <c r="K28" i="2" s="1"/>
  <c r="N32" i="2"/>
  <c r="K32" i="2" s="1"/>
  <c r="L43" i="2"/>
  <c r="J43" i="2" s="1"/>
  <c r="X43" i="2" s="1"/>
  <c r="L92" i="2"/>
  <c r="J92" i="2" s="1"/>
  <c r="X92" i="2" s="1"/>
  <c r="I88" i="2"/>
  <c r="N97" i="2"/>
  <c r="K97" i="2" s="1"/>
  <c r="N33" i="2"/>
  <c r="K33" i="2" s="1"/>
  <c r="N30" i="2"/>
  <c r="K30" i="2" s="1"/>
  <c r="I96" i="2"/>
  <c r="L18" i="2"/>
  <c r="J18" i="2" s="1"/>
  <c r="X18" i="2" s="1"/>
  <c r="L32" i="2"/>
  <c r="J32" i="2" s="1"/>
  <c r="X32" i="2" s="1"/>
  <c r="I60" i="2"/>
  <c r="N60" i="2"/>
  <c r="K60" i="2" s="1"/>
  <c r="L82" i="2"/>
  <c r="J82" i="2" s="1"/>
  <c r="X82" i="2" s="1"/>
  <c r="L89" i="2"/>
  <c r="J89" i="2" s="1"/>
  <c r="X89" i="2" s="1"/>
  <c r="L57" i="2"/>
  <c r="J57" i="2" s="1"/>
  <c r="X57" i="2" s="1"/>
  <c r="I82" i="2"/>
  <c r="N53" i="2"/>
  <c r="K53" i="2" s="1"/>
  <c r="N89" i="2"/>
  <c r="K89" i="2" s="1"/>
  <c r="L58" i="2"/>
  <c r="J58" i="2" s="1"/>
  <c r="X58" i="2" s="1"/>
  <c r="N88" i="2"/>
  <c r="K88" i="2" s="1"/>
  <c r="L33" i="2"/>
  <c r="J33" i="2" s="1"/>
  <c r="X33" i="2" s="1"/>
  <c r="N50" i="2"/>
  <c r="K50" i="2" s="1"/>
  <c r="I38" i="2"/>
  <c r="L17" i="2"/>
  <c r="J17" i="2" s="1"/>
  <c r="X17" i="2" s="1"/>
  <c r="L38" i="2"/>
  <c r="J38" i="2" s="1"/>
  <c r="X38" i="2" s="1"/>
  <c r="I50" i="2"/>
  <c r="L95" i="2"/>
  <c r="J95" i="2" s="1"/>
  <c r="X95" i="2" s="1"/>
  <c r="L97" i="2"/>
  <c r="J97" i="2" s="1"/>
  <c r="X97" i="2" s="1"/>
  <c r="N101" i="2"/>
  <c r="K101" i="2" s="1"/>
  <c r="N17" i="2"/>
  <c r="K17" i="2" s="1"/>
  <c r="I57" i="2"/>
  <c r="N58" i="2"/>
  <c r="K58" i="2" s="1"/>
  <c r="N8" i="2"/>
  <c r="K8" i="2" s="1"/>
  <c r="I95" i="2"/>
  <c r="L62" i="2"/>
  <c r="J62" i="2" s="1"/>
  <c r="X62" i="2" s="1"/>
  <c r="L64" i="2"/>
  <c r="J64" i="2" s="1"/>
  <c r="X64" i="2" s="1"/>
  <c r="N99" i="2"/>
  <c r="K99" i="2" s="1"/>
  <c r="N61" i="2"/>
  <c r="K61" i="2" s="1"/>
  <c r="L61" i="2"/>
  <c r="J61" i="2" s="1"/>
  <c r="X61" i="2" s="1"/>
  <c r="L90" i="2"/>
  <c r="J90" i="2" s="1"/>
  <c r="X90" i="2" s="1"/>
  <c r="I100" i="2"/>
  <c r="I26" i="2"/>
  <c r="N65" i="2"/>
  <c r="K65" i="2" s="1"/>
  <c r="N90" i="2"/>
  <c r="K90" i="2" s="1"/>
  <c r="N77" i="2"/>
  <c r="K77" i="2" s="1"/>
  <c r="I101" i="2"/>
  <c r="L48" i="2"/>
  <c r="J48" i="2" s="1"/>
  <c r="X48" i="2" s="1"/>
  <c r="L77" i="2"/>
  <c r="J77" i="2" s="1"/>
  <c r="X77" i="2" s="1"/>
  <c r="I36" i="2"/>
  <c r="L104" i="2"/>
  <c r="J104" i="2" s="1"/>
  <c r="X104" i="2" s="1"/>
  <c r="I13" i="2"/>
  <c r="L100" i="2"/>
  <c r="J100" i="2" s="1"/>
  <c r="X100" i="2" s="1"/>
  <c r="L26" i="2"/>
  <c r="J26" i="2" s="1"/>
  <c r="X26" i="2" s="1"/>
  <c r="I70" i="2"/>
  <c r="I48" i="2"/>
  <c r="N62" i="2"/>
  <c r="K62" i="2" s="1"/>
  <c r="I21" i="2"/>
  <c r="I66" i="2"/>
  <c r="L24" i="2"/>
  <c r="J24" i="2" s="1"/>
  <c r="X24" i="2" s="1"/>
  <c r="I99" i="2"/>
  <c r="N81" i="2"/>
  <c r="K81" i="2" s="1"/>
  <c r="L79" i="2"/>
  <c r="J79" i="2" s="1"/>
  <c r="X79" i="2" s="1"/>
  <c r="I71" i="2"/>
  <c r="N64" i="2"/>
  <c r="K64" i="2" s="1"/>
  <c r="L65" i="2"/>
  <c r="J65" i="2" s="1"/>
  <c r="X65" i="2" s="1"/>
  <c r="N93" i="2"/>
  <c r="K93" i="2" s="1"/>
  <c r="L21" i="2"/>
  <c r="J21" i="2" s="1"/>
  <c r="X21" i="2" s="1"/>
  <c r="N35" i="2"/>
  <c r="K35" i="2" s="1"/>
  <c r="L71" i="2"/>
  <c r="J71" i="2" s="1"/>
  <c r="X71" i="2" s="1"/>
  <c r="I24" i="2"/>
  <c r="I79" i="2"/>
  <c r="I35" i="2"/>
  <c r="L93" i="2"/>
  <c r="J93" i="2" s="1"/>
  <c r="X93" i="2" s="1"/>
  <c r="L81" i="2"/>
  <c r="J81" i="2" s="1"/>
  <c r="X81" i="2" s="1"/>
  <c r="I28" i="2"/>
  <c r="N66" i="2"/>
  <c r="K66" i="2" s="1"/>
  <c r="L72" i="2"/>
  <c r="J72" i="2" s="1"/>
  <c r="X72" i="2" s="1"/>
  <c r="L80" i="2"/>
  <c r="J80" i="2" s="1"/>
  <c r="X80" i="2" s="1"/>
  <c r="N80" i="2"/>
  <c r="K80" i="2" s="1"/>
  <c r="I80" i="2"/>
  <c r="N39" i="2"/>
  <c r="K39" i="2" s="1"/>
  <c r="L39" i="2"/>
  <c r="J39" i="2" s="1"/>
  <c r="X39" i="2" s="1"/>
  <c r="L29" i="2"/>
  <c r="J29" i="2" s="1"/>
  <c r="X29" i="2" s="1"/>
  <c r="N29" i="2"/>
  <c r="K29" i="2" s="1"/>
  <c r="I29" i="2"/>
  <c r="I34" i="2"/>
  <c r="I98" i="2"/>
  <c r="N96" i="2"/>
  <c r="K96" i="2" s="1"/>
  <c r="I54" i="2"/>
  <c r="N36" i="2"/>
  <c r="K36" i="2" s="1"/>
  <c r="L98" i="2"/>
  <c r="J98" i="2" s="1"/>
  <c r="X98" i="2" s="1"/>
  <c r="N72" i="2"/>
  <c r="K72" i="2" s="1"/>
  <c r="N46" i="2"/>
  <c r="K46" i="2" s="1"/>
  <c r="I46" i="2"/>
  <c r="N14" i="2"/>
  <c r="K14" i="2" s="1"/>
  <c r="L14" i="2"/>
  <c r="J14" i="2" s="1"/>
  <c r="X14" i="2" s="1"/>
  <c r="I14" i="2"/>
  <c r="N11" i="2"/>
  <c r="K11" i="2" s="1"/>
  <c r="L11" i="2"/>
  <c r="J11" i="2" s="1"/>
  <c r="X11" i="2" s="1"/>
  <c r="I11" i="2"/>
  <c r="N31" i="2"/>
  <c r="K31" i="2" s="1"/>
  <c r="L31" i="2"/>
  <c r="J31" i="2" s="1"/>
  <c r="X31" i="2" s="1"/>
  <c r="I31" i="2"/>
  <c r="I22" i="2"/>
  <c r="N22" i="2"/>
  <c r="K22" i="2" s="1"/>
  <c r="N87" i="2"/>
  <c r="K87" i="2" s="1"/>
  <c r="N44" i="2"/>
  <c r="K44" i="2" s="1"/>
  <c r="I44" i="2"/>
  <c r="L46" i="2"/>
  <c r="J46" i="2" s="1"/>
  <c r="X46" i="2" s="1"/>
  <c r="N47" i="2"/>
  <c r="K47" i="2" s="1"/>
  <c r="I47" i="2"/>
  <c r="L47" i="2"/>
  <c r="J47" i="2" s="1"/>
  <c r="X47" i="2" s="1"/>
  <c r="N40" i="2"/>
  <c r="K40" i="2" s="1"/>
  <c r="L40" i="2"/>
  <c r="J40" i="2" s="1"/>
  <c r="X40" i="2" s="1"/>
  <c r="I49" i="2"/>
  <c r="L49" i="2"/>
  <c r="J49" i="2" s="1"/>
  <c r="X49" i="2" s="1"/>
  <c r="N49" i="2"/>
  <c r="K49" i="2" s="1"/>
  <c r="L74" i="2"/>
  <c r="J74" i="2" s="1"/>
  <c r="X74" i="2" s="1"/>
  <c r="L85" i="2"/>
  <c r="J85" i="2" s="1"/>
  <c r="X85" i="2" s="1"/>
  <c r="I85" i="2"/>
  <c r="N85" i="2"/>
  <c r="K85" i="2" s="1"/>
  <c r="L87" i="2"/>
  <c r="J87" i="2" s="1"/>
  <c r="X87" i="2" s="1"/>
  <c r="N74" i="2"/>
  <c r="K74" i="2" s="1"/>
  <c r="I75" i="2"/>
  <c r="L75" i="2"/>
  <c r="J75" i="2" s="1"/>
  <c r="X75" i="2" s="1"/>
  <c r="N75" i="2"/>
  <c r="K75" i="2" s="1"/>
  <c r="N84" i="2"/>
  <c r="K84" i="2" s="1"/>
  <c r="L84" i="2"/>
  <c r="J84" i="2" s="1"/>
  <c r="X84" i="2" s="1"/>
  <c r="I84" i="2"/>
  <c r="N16" i="2"/>
  <c r="K16" i="2" s="1"/>
  <c r="L16" i="2"/>
  <c r="J16" i="2" s="1"/>
  <c r="X16" i="2" s="1"/>
  <c r="I16" i="2"/>
  <c r="L86" i="2"/>
  <c r="J86" i="2" s="1"/>
  <c r="X86" i="2" s="1"/>
  <c r="I86" i="2"/>
  <c r="AE15" i="2" l="1"/>
  <c r="AE17" i="2" l="1"/>
  <c r="AE16" i="2"/>
  <c r="AE18" i="2" l="1"/>
  <c r="AE19" i="2" l="1"/>
  <c r="AE20" i="2" l="1"/>
  <c r="AE21" i="2" l="1"/>
  <c r="AE22" i="2" l="1"/>
  <c r="AE23" i="2" l="1"/>
  <c r="AE24" i="2" l="1"/>
  <c r="AE25" i="2" l="1"/>
  <c r="AE26" i="2" l="1"/>
  <c r="AE27" i="2" l="1"/>
  <c r="AE28" i="2" l="1"/>
  <c r="AE29" i="2" l="1"/>
  <c r="AE30" i="2" l="1"/>
  <c r="AE31" i="2" l="1"/>
  <c r="AE32" i="2" l="1"/>
  <c r="AE33" i="2" l="1"/>
  <c r="AE34" i="2" l="1"/>
  <c r="AE35" i="2" l="1"/>
  <c r="AE36" i="2" l="1"/>
  <c r="AE37" i="2" l="1"/>
  <c r="AE38" i="2" l="1"/>
  <c r="AE39" i="2" l="1"/>
  <c r="AE40" i="2" l="1"/>
  <c r="AE41" i="2" l="1"/>
  <c r="AE42" i="2" l="1"/>
  <c r="AE43" i="2" l="1"/>
  <c r="AE44" i="2" l="1"/>
  <c r="AE45" i="2" l="1"/>
  <c r="AE46" i="2" l="1"/>
  <c r="AE47" i="2" l="1"/>
  <c r="AE48" i="2" l="1"/>
  <c r="AE49" i="2" l="1"/>
  <c r="AE50" i="2" l="1"/>
  <c r="AE51" i="2" l="1"/>
  <c r="AE52" i="2" l="1"/>
  <c r="AE53" i="2" l="1"/>
  <c r="AE54" i="2" l="1"/>
  <c r="AE55" i="2" l="1"/>
  <c r="AE56" i="2" l="1"/>
  <c r="AE57" i="2" l="1"/>
  <c r="AE58" i="2" l="1"/>
  <c r="AE59" i="2" l="1"/>
  <c r="AE60" i="2" l="1"/>
  <c r="AE61" i="2" l="1"/>
  <c r="AE62" i="2" l="1"/>
  <c r="AE63" i="2" l="1"/>
  <c r="AE64" i="2" l="1"/>
  <c r="AE65" i="2" l="1"/>
  <c r="AE66" i="2" l="1"/>
  <c r="AE67" i="2" l="1"/>
  <c r="AE68" i="2" l="1"/>
  <c r="AE69" i="2" l="1"/>
  <c r="AE70" i="2" l="1"/>
  <c r="AE71" i="2" l="1"/>
  <c r="AE72" i="2" l="1"/>
  <c r="AE73" i="2" l="1"/>
  <c r="AE74" i="2" l="1"/>
  <c r="AE75" i="2" l="1"/>
  <c r="AE76" i="2" l="1"/>
  <c r="AE77" i="2" l="1"/>
  <c r="AE78" i="2" l="1"/>
  <c r="AE79" i="2" l="1"/>
  <c r="AE80" i="2" l="1"/>
  <c r="AE81" i="2" l="1"/>
  <c r="AE82" i="2" l="1"/>
  <c r="AE83" i="2" l="1"/>
  <c r="AE84" i="2" l="1"/>
  <c r="AE85" i="2" l="1"/>
  <c r="AE86" i="2" l="1"/>
  <c r="AE87" i="2" l="1"/>
  <c r="AE88" i="2" l="1"/>
  <c r="AE89" i="2" l="1"/>
  <c r="AE90" i="2" l="1"/>
  <c r="AE91" i="2" l="1"/>
  <c r="AE92" i="2" l="1"/>
  <c r="AE93" i="2" l="1"/>
  <c r="AE94" i="2" l="1"/>
  <c r="AE95" i="2" l="1"/>
  <c r="AE96" i="2" l="1"/>
  <c r="AE97" i="2" l="1"/>
  <c r="AE98" i="2" l="1"/>
  <c r="AE99" i="2" l="1"/>
  <c r="AE100" i="2" l="1"/>
  <c r="AE101" i="2" l="1"/>
  <c r="AE102" i="2" l="1"/>
  <c r="AE104" i="2" l="1"/>
  <c r="AE103" i="2"/>
  <c r="AE5" i="2" l="1"/>
  <c r="Y4" i="2" s="1"/>
</calcChain>
</file>

<file path=xl/sharedStrings.xml><?xml version="1.0" encoding="utf-8"?>
<sst xmlns="http://schemas.openxmlformats.org/spreadsheetml/2006/main" count="150" uniqueCount="54">
  <si>
    <t>Einnahmenplanung</t>
  </si>
  <si>
    <t>Klienten</t>
  </si>
  <si>
    <t>Heutiges Datum:</t>
  </si>
  <si>
    <t>Tag</t>
  </si>
  <si>
    <t>Monat</t>
  </si>
  <si>
    <t>Jahr</t>
  </si>
  <si>
    <t>Quartal</t>
  </si>
  <si>
    <t>Einnahmen Gesamt:</t>
  </si>
  <si>
    <t>Vorname</t>
  </si>
  <si>
    <t>Name</t>
  </si>
  <si>
    <t xml:space="preserve">Monat </t>
  </si>
  <si>
    <t>Vermögend und stationär</t>
  </si>
  <si>
    <t>Mittellos und ambulant</t>
  </si>
  <si>
    <t>Mittellos und stationär</t>
  </si>
  <si>
    <t>"1" = ✓</t>
  </si>
  <si>
    <t>Datum Betreuungsbeginn:</t>
  </si>
  <si>
    <t>Inflations-
prämie
24 / 25</t>
  </si>
  <si>
    <t>Antrag Nr.</t>
  </si>
  <si>
    <t>Aktueller Abrechnungsmonat, 
-Quartal und -Jahr</t>
  </si>
  <si>
    <t xml:space="preserve">© M.Ringens </t>
  </si>
  <si>
    <t>Auswahl treffen</t>
  </si>
  <si>
    <t>Anna</t>
  </si>
  <si>
    <t>Anderson</t>
  </si>
  <si>
    <t>Benjamin</t>
  </si>
  <si>
    <t>Brown</t>
  </si>
  <si>
    <t>Charlotte</t>
  </si>
  <si>
    <t>Carter</t>
  </si>
  <si>
    <t>David</t>
  </si>
  <si>
    <t>Davis</t>
  </si>
  <si>
    <t>Emely</t>
  </si>
  <si>
    <t>Evians</t>
  </si>
  <si>
    <t>Finn</t>
  </si>
  <si>
    <t>Fischer</t>
  </si>
  <si>
    <t>Grace</t>
  </si>
  <si>
    <t>Gracia</t>
  </si>
  <si>
    <t>Henry</t>
  </si>
  <si>
    <t>Harris</t>
  </si>
  <si>
    <t>Isabella</t>
  </si>
  <si>
    <t>Irving</t>
  </si>
  <si>
    <t>Jack</t>
  </si>
  <si>
    <t>Johnson</t>
  </si>
  <si>
    <t>Kate</t>
  </si>
  <si>
    <t>Kelly</t>
  </si>
  <si>
    <t>Liam</t>
  </si>
  <si>
    <t>Lopez</t>
  </si>
  <si>
    <t>Vermögend und ambulant</t>
  </si>
  <si>
    <t>Gesonderte Pauschalen</t>
  </si>
  <si>
    <t xml:space="preserve"> </t>
  </si>
  <si>
    <t>Stufe C</t>
  </si>
  <si>
    <t>info@der-betreuungsbro.de</t>
  </si>
  <si>
    <t xml:space="preserve">Vorschläge und Hinweise? Immer her damit: </t>
  </si>
  <si>
    <t>Meine Webseite ist erreichbar unter:</t>
  </si>
  <si>
    <t>www.der-bertreuungsbro.de</t>
  </si>
  <si>
    <t>Gesonderte Pauschale gem. §10 VBVG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</si>
</sst>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0.00"/>
    <numFmt numFmtId="165" formatCode="#,###"/>
    <numFmt numFmtId="166" formatCode="#,##0.00\ &quot;€&quot;"/>
  </numFmts>
  <fonts count="32">
    <font>
      <sz val="10"/>
      <color indexed="8"/>
      <name val="Helvetica Neue"/>
    </font>
    <font>
      <b/>
      <u/>
      <sz val="26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4"/>
      <color indexed="8"/>
      <name val="Helvetica Neue"/>
      <family val="2"/>
    </font>
    <font>
      <b/>
      <sz val="20"/>
      <color indexed="8"/>
      <name val="Helvetica Neue"/>
      <family val="2"/>
    </font>
    <font>
      <b/>
      <sz val="16"/>
      <color indexed="8"/>
      <name val="Helvetica Neue"/>
      <family val="2"/>
    </font>
    <font>
      <sz val="1"/>
      <color indexed="8"/>
      <name val="Helvetica Neue"/>
      <family val="2"/>
    </font>
    <font>
      <b/>
      <sz val="11"/>
      <color indexed="8"/>
      <name val="Arial"/>
      <family val="2"/>
    </font>
    <font>
      <b/>
      <sz val="12"/>
      <color indexed="8"/>
      <name val="Helvetica Neue"/>
      <family val="2"/>
    </font>
    <font>
      <b/>
      <sz val="11"/>
      <color indexed="8"/>
      <name val="Helvetica Neue"/>
      <family val="2"/>
    </font>
    <font>
      <b/>
      <sz val="12"/>
      <color theme="1"/>
      <name val="Helvetica Neue"/>
      <family val="2"/>
    </font>
    <font>
      <b/>
      <sz val="25.8"/>
      <color indexed="8"/>
      <name val="Helvetica Neue"/>
      <family val="2"/>
    </font>
    <font>
      <b/>
      <sz val="14"/>
      <color rgb="FF0033C2"/>
      <name val="Helvetica Neue"/>
      <family val="2"/>
    </font>
    <font>
      <b/>
      <sz val="16"/>
      <color rgb="FF0033C2"/>
      <name val="Helvetica Neue"/>
      <family val="2"/>
    </font>
    <font>
      <b/>
      <sz val="21"/>
      <color rgb="FF0033C2"/>
      <name val="Helvetica Neue"/>
      <family val="2"/>
    </font>
    <font>
      <b/>
      <sz val="22"/>
      <color indexed="8"/>
      <name val="Helvetica Neue"/>
      <family val="2"/>
    </font>
    <font>
      <sz val="8"/>
      <name val="Helvetica Neue"/>
      <family val="2"/>
    </font>
    <font>
      <b/>
      <sz val="12"/>
      <color rgb="FF0070C0"/>
      <name val="Helvetica Neue"/>
      <family val="2"/>
    </font>
    <font>
      <b/>
      <sz val="12"/>
      <color rgb="FF0070C0"/>
      <name val="Arial"/>
      <family val="2"/>
    </font>
    <font>
      <b/>
      <sz val="12"/>
      <color rgb="FF000000"/>
      <name val="Helvetica Neue"/>
      <family val="2"/>
    </font>
    <font>
      <b/>
      <sz val="10"/>
      <color rgb="FF0070C0"/>
      <name val="Helvetica Neue"/>
      <family val="2"/>
    </font>
    <font>
      <sz val="10"/>
      <color rgb="FF0070C0"/>
      <name val="Helvetica Neue"/>
      <family val="2"/>
    </font>
    <font>
      <b/>
      <sz val="8"/>
      <color indexed="8"/>
      <name val="Helvetica Neue"/>
      <family val="2"/>
    </font>
    <font>
      <b/>
      <u/>
      <sz val="20"/>
      <color indexed="8"/>
      <name val="Helvetica Neue"/>
      <family val="2"/>
    </font>
    <font>
      <b/>
      <sz val="12"/>
      <color theme="0"/>
      <name val="Helvetica Neue"/>
      <family val="2"/>
    </font>
    <font>
      <sz val="11"/>
      <color rgb="FF0070C0"/>
      <name val="Helvetica Neue"/>
      <family val="2"/>
    </font>
    <font>
      <sz val="12"/>
      <color rgb="FF0070C0"/>
      <name val="Helvetica Neue"/>
      <family val="2"/>
    </font>
    <font>
      <sz val="12"/>
      <color rgb="FF0070C0"/>
      <name val="Helvetica"/>
      <family val="2"/>
    </font>
    <font>
      <b/>
      <sz val="11"/>
      <color rgb="FF0070C0"/>
      <name val="Helvetica Neue"/>
      <family val="2"/>
    </font>
    <font>
      <sz val="16"/>
      <color indexed="8"/>
      <name val="Helvetica Neue"/>
      <family val="2"/>
    </font>
    <font>
      <u/>
      <sz val="10"/>
      <color theme="10"/>
      <name val="Helvetica Neue"/>
      <family val="2"/>
    </font>
    <font>
      <u/>
      <sz val="16"/>
      <color theme="10"/>
      <name val="Helvetica Neue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9192"/>
        <bgColor indexed="64"/>
      </patternFill>
    </fill>
    <fill>
      <patternFill patternType="solid">
        <fgColor rgb="FF008F51"/>
        <bgColor indexed="64"/>
      </patternFill>
    </fill>
    <fill>
      <patternFill patternType="solid">
        <fgColor rgb="FFEEF668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16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16"/>
      </right>
      <top style="thin">
        <color indexed="22"/>
      </top>
      <bottom style="thin">
        <color indexed="9"/>
      </bottom>
      <diagonal/>
    </border>
    <border>
      <left style="thin">
        <color indexed="16"/>
      </left>
      <right style="thin">
        <color indexed="16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16"/>
      </left>
      <right style="thin">
        <color indexed="16"/>
      </right>
      <top/>
      <bottom style="thin">
        <color indexed="22"/>
      </bottom>
      <diagonal/>
    </border>
    <border>
      <left style="thin">
        <color indexed="16"/>
      </left>
      <right style="thin">
        <color indexed="16"/>
      </right>
      <top/>
      <bottom/>
      <diagonal/>
    </border>
    <border>
      <left/>
      <right style="thin">
        <color indexed="16"/>
      </right>
      <top/>
      <bottom/>
      <diagonal/>
    </border>
    <border>
      <left style="thin">
        <color indexed="9"/>
      </left>
      <right style="thin">
        <color indexed="22"/>
      </right>
      <top style="thin">
        <color indexed="9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0" fillId="0" borderId="0" applyNumberFormat="0" applyFill="0" applyBorder="0" applyAlignment="0" applyProtection="0">
      <alignment vertical="top" wrapText="1"/>
    </xf>
  </cellStyleXfs>
  <cellXfs count="1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11" borderId="6" xfId="0" applyNumberFormat="1" applyFill="1" applyBorder="1">
      <alignment vertical="top" wrapText="1"/>
    </xf>
    <xf numFmtId="49" fontId="2" fillId="11" borderId="6" xfId="0" applyNumberFormat="1" applyFont="1" applyFill="1" applyBorder="1" applyAlignment="1">
      <alignment horizontal="center" vertical="top" wrapText="1"/>
    </xf>
    <xf numFmtId="1" fontId="8" fillId="11" borderId="6" xfId="0" applyNumberFormat="1" applyFont="1" applyFill="1" applyBorder="1">
      <alignment vertical="top" wrapText="1"/>
    </xf>
    <xf numFmtId="0" fontId="8" fillId="11" borderId="6" xfId="0" applyNumberFormat="1" applyFont="1" applyFill="1" applyBorder="1">
      <alignment vertical="top" wrapText="1"/>
    </xf>
    <xf numFmtId="2" fontId="0" fillId="0" borderId="35" xfId="0" applyNumberFormat="1" applyBorder="1">
      <alignment vertical="top" wrapText="1"/>
    </xf>
    <xf numFmtId="0" fontId="0" fillId="0" borderId="0" xfId="0" applyProtection="1">
      <alignment vertical="top" wrapText="1"/>
      <protection hidden="1"/>
    </xf>
    <xf numFmtId="2" fontId="0" fillId="0" borderId="35" xfId="0" applyNumberFormat="1" applyBorder="1" applyProtection="1">
      <alignment vertical="top" wrapText="1"/>
      <protection hidden="1"/>
    </xf>
    <xf numFmtId="0" fontId="2" fillId="5" borderId="1" xfId="0" applyFont="1" applyFill="1" applyBorder="1" applyProtection="1">
      <alignment vertical="top" wrapText="1"/>
      <protection hidden="1"/>
    </xf>
    <xf numFmtId="0" fontId="6" fillId="5" borderId="1" xfId="0" applyFont="1" applyFill="1" applyBorder="1" applyProtection="1">
      <alignment vertical="top" wrapText="1"/>
      <protection hidden="1"/>
    </xf>
    <xf numFmtId="49" fontId="13" fillId="6" borderId="1" xfId="0" applyNumberFormat="1" applyFont="1" applyFill="1" applyBorder="1" applyProtection="1">
      <alignment vertical="top" wrapText="1"/>
      <protection locked="0" hidden="1"/>
    </xf>
    <xf numFmtId="2" fontId="0" fillId="15" borderId="35" xfId="0" applyNumberFormat="1" applyFill="1" applyBorder="1" applyProtection="1">
      <alignment vertical="top" wrapText="1"/>
      <protection hidden="1"/>
    </xf>
    <xf numFmtId="49" fontId="2" fillId="4" borderId="1" xfId="0" applyNumberFormat="1" applyFont="1" applyFill="1" applyBorder="1" applyProtection="1">
      <alignment vertical="top" wrapText="1"/>
      <protection hidden="1"/>
    </xf>
    <xf numFmtId="0" fontId="8" fillId="5" borderId="2" xfId="0" applyFont="1" applyFill="1" applyBorder="1" applyProtection="1">
      <alignment vertical="top" wrapText="1"/>
      <protection hidden="1"/>
    </xf>
    <xf numFmtId="0" fontId="2" fillId="2" borderId="40" xfId="0" applyFont="1" applyFill="1" applyBorder="1" applyProtection="1">
      <alignment vertical="top" wrapText="1"/>
      <protection hidden="1"/>
    </xf>
    <xf numFmtId="0" fontId="13" fillId="4" borderId="1" xfId="0" applyNumberFormat="1" applyFont="1" applyFill="1" applyBorder="1" applyProtection="1">
      <alignment vertical="top" wrapText="1"/>
      <protection locked="0" hidden="1"/>
    </xf>
    <xf numFmtId="0" fontId="3" fillId="9" borderId="6" xfId="0" applyFont="1" applyFill="1" applyBorder="1" applyProtection="1">
      <alignment vertical="top" wrapText="1"/>
      <protection hidden="1"/>
    </xf>
    <xf numFmtId="0" fontId="6" fillId="3" borderId="9" xfId="0" applyFont="1" applyFill="1" applyBorder="1" applyProtection="1">
      <alignment vertical="top" wrapText="1"/>
      <protection hidden="1"/>
    </xf>
    <xf numFmtId="0" fontId="6" fillId="6" borderId="9" xfId="0" applyFont="1" applyFill="1" applyBorder="1" applyProtection="1">
      <alignment vertical="top" wrapText="1"/>
      <protection hidden="1"/>
    </xf>
    <xf numFmtId="0" fontId="6" fillId="4" borderId="9" xfId="0" applyFont="1" applyFill="1" applyBorder="1" applyProtection="1">
      <alignment vertical="top" wrapText="1"/>
      <protection hidden="1"/>
    </xf>
    <xf numFmtId="0" fontId="6" fillId="3" borderId="1" xfId="0" applyNumberFormat="1" applyFont="1" applyFill="1" applyBorder="1" applyProtection="1">
      <alignment vertical="top" wrapText="1"/>
      <protection hidden="1"/>
    </xf>
    <xf numFmtId="49" fontId="3" fillId="2" borderId="1" xfId="0" applyNumberFormat="1" applyFont="1" applyFill="1" applyBorder="1" applyProtection="1">
      <alignment vertical="top" wrapText="1"/>
      <protection hidden="1"/>
    </xf>
    <xf numFmtId="49" fontId="2" fillId="2" borderId="9" xfId="0" applyNumberFormat="1" applyFont="1" applyFill="1" applyBorder="1" applyAlignment="1" applyProtection="1">
      <alignment horizontal="center" vertical="top" wrapText="1"/>
      <protection hidden="1"/>
    </xf>
    <xf numFmtId="49" fontId="8" fillId="2" borderId="9" xfId="0" applyNumberFormat="1" applyFont="1" applyFill="1" applyBorder="1" applyProtection="1">
      <alignment vertical="top" wrapText="1"/>
      <protection hidden="1"/>
    </xf>
    <xf numFmtId="0" fontId="2" fillId="5" borderId="9" xfId="0" applyFont="1" applyFill="1" applyBorder="1" applyProtection="1">
      <alignment vertical="top" wrapText="1"/>
      <protection hidden="1"/>
    </xf>
    <xf numFmtId="0" fontId="6" fillId="3" borderId="14" xfId="0" applyFont="1" applyFill="1" applyBorder="1" applyProtection="1">
      <alignment vertical="top" wrapText="1"/>
      <protection hidden="1"/>
    </xf>
    <xf numFmtId="0" fontId="6" fillId="6" borderId="14" xfId="0" applyFont="1" applyFill="1" applyBorder="1" applyProtection="1">
      <alignment vertical="top" wrapText="1"/>
      <protection hidden="1"/>
    </xf>
    <xf numFmtId="0" fontId="6" fillId="4" borderId="14" xfId="0" applyFont="1" applyFill="1" applyBorder="1" applyProtection="1">
      <alignment vertical="top" wrapText="1"/>
      <protection hidden="1"/>
    </xf>
    <xf numFmtId="0" fontId="6" fillId="3" borderId="9" xfId="0" applyNumberFormat="1" applyFont="1" applyFill="1" applyBorder="1" applyProtection="1">
      <alignment vertical="top" wrapText="1"/>
      <protection hidden="1"/>
    </xf>
    <xf numFmtId="49" fontId="3" fillId="3" borderId="9" xfId="0" applyNumberFormat="1" applyFont="1" applyFill="1" applyBorder="1" applyProtection="1">
      <alignment vertical="top" wrapText="1"/>
      <protection hidden="1"/>
    </xf>
    <xf numFmtId="0" fontId="8" fillId="5" borderId="15" xfId="0" applyFont="1" applyFill="1" applyBorder="1" applyProtection="1">
      <alignment vertical="top" wrapText="1"/>
      <protection hidden="1"/>
    </xf>
    <xf numFmtId="0" fontId="2" fillId="2" borderId="39" xfId="0" applyFont="1" applyFill="1" applyBorder="1" applyProtection="1">
      <alignment vertical="top" wrapText="1"/>
      <protection hidden="1"/>
    </xf>
    <xf numFmtId="166" fontId="3" fillId="11" borderId="31" xfId="0" applyNumberFormat="1" applyFont="1" applyFill="1" applyBorder="1" applyProtection="1">
      <alignment vertical="top" wrapText="1"/>
      <protection hidden="1"/>
    </xf>
    <xf numFmtId="0" fontId="8" fillId="10" borderId="16" xfId="0" applyNumberFormat="1" applyFont="1" applyFill="1" applyBorder="1" applyProtection="1">
      <alignment vertical="top" wrapText="1"/>
      <protection hidden="1"/>
    </xf>
    <xf numFmtId="0" fontId="20" fillId="3" borderId="18" xfId="0" applyNumberFormat="1" applyFont="1" applyFill="1" applyBorder="1" applyProtection="1">
      <alignment vertical="top" wrapText="1"/>
      <protection hidden="1"/>
    </xf>
    <xf numFmtId="49" fontId="18" fillId="0" borderId="19" xfId="0" applyNumberFormat="1" applyFont="1" applyBorder="1" applyAlignment="1" applyProtection="1">
      <alignment horizontal="left" vertical="top" wrapText="1" readingOrder="1"/>
      <protection locked="0" hidden="1"/>
    </xf>
    <xf numFmtId="165" fontId="8" fillId="14" borderId="18" xfId="0" applyNumberFormat="1" applyFont="1" applyFill="1" applyBorder="1" applyProtection="1">
      <alignment vertical="top" wrapText="1"/>
      <protection hidden="1"/>
    </xf>
    <xf numFmtId="0" fontId="8" fillId="13" borderId="20" xfId="0" applyNumberFormat="1" applyFont="1" applyFill="1" applyBorder="1" applyProtection="1">
      <alignment vertical="top" wrapText="1"/>
      <protection hidden="1"/>
    </xf>
    <xf numFmtId="0" fontId="10" fillId="12" borderId="18" xfId="0" applyNumberFormat="1" applyFont="1" applyFill="1" applyBorder="1" applyProtection="1">
      <alignment vertical="top" wrapText="1"/>
      <protection hidden="1"/>
    </xf>
    <xf numFmtId="0" fontId="6" fillId="3" borderId="18" xfId="0" applyNumberFormat="1" applyFont="1" applyFill="1" applyBorder="1" applyProtection="1">
      <alignment vertical="top" wrapText="1"/>
      <protection hidden="1"/>
    </xf>
    <xf numFmtId="0" fontId="6" fillId="6" borderId="18" xfId="0" applyNumberFormat="1" applyFont="1" applyFill="1" applyBorder="1" applyProtection="1">
      <alignment vertical="top" wrapText="1"/>
      <protection hidden="1"/>
    </xf>
    <xf numFmtId="0" fontId="6" fillId="4" borderId="18" xfId="0" applyNumberFormat="1" applyFont="1" applyFill="1" applyBorder="1" applyProtection="1">
      <alignment vertical="top" wrapText="1"/>
      <protection hidden="1"/>
    </xf>
    <xf numFmtId="0" fontId="8" fillId="0" borderId="18" xfId="0" applyNumberFormat="1" applyFont="1" applyBorder="1" applyProtection="1">
      <alignment vertical="top" wrapText="1"/>
      <protection hidden="1"/>
    </xf>
    <xf numFmtId="49" fontId="9" fillId="0" borderId="18" xfId="0" applyNumberFormat="1" applyFont="1" applyBorder="1" applyProtection="1">
      <alignment vertical="top" wrapText="1"/>
      <protection hidden="1"/>
    </xf>
    <xf numFmtId="164" fontId="10" fillId="3" borderId="1" xfId="0" applyNumberFormat="1" applyFont="1" applyFill="1" applyBorder="1" applyProtection="1">
      <alignment vertical="top" wrapText="1"/>
      <protection hidden="1"/>
    </xf>
    <xf numFmtId="0" fontId="12" fillId="7" borderId="22" xfId="0" applyNumberFormat="1" applyFont="1" applyFill="1" applyBorder="1" applyProtection="1">
      <alignment vertical="top" wrapText="1"/>
      <protection locked="0" hidden="1"/>
    </xf>
    <xf numFmtId="166" fontId="2" fillId="0" borderId="29" xfId="0" applyNumberFormat="1" applyFont="1" applyBorder="1" applyProtection="1">
      <alignment vertical="top" wrapText="1"/>
      <protection hidden="1"/>
    </xf>
    <xf numFmtId="0" fontId="8" fillId="10" borderId="23" xfId="0" applyNumberFormat="1" applyFont="1" applyFill="1" applyBorder="1" applyProtection="1">
      <alignment vertical="top" wrapText="1"/>
      <protection hidden="1"/>
    </xf>
    <xf numFmtId="49" fontId="18" fillId="0" borderId="25" xfId="0" applyNumberFormat="1" applyFont="1" applyBorder="1" applyAlignment="1" applyProtection="1">
      <alignment horizontal="left" vertical="top" wrapText="1" readingOrder="1"/>
      <protection locked="0" hidden="1"/>
    </xf>
    <xf numFmtId="165" fontId="8" fillId="14" borderId="1" xfId="0" applyNumberFormat="1" applyFont="1" applyFill="1" applyBorder="1" applyProtection="1">
      <alignment vertical="top" wrapText="1"/>
      <protection hidden="1"/>
    </xf>
    <xf numFmtId="0" fontId="8" fillId="13" borderId="1" xfId="0" applyNumberFormat="1" applyFont="1" applyFill="1" applyBorder="1" applyProtection="1">
      <alignment vertical="top" wrapText="1"/>
      <protection hidden="1"/>
    </xf>
    <xf numFmtId="0" fontId="10" fillId="12" borderId="1" xfId="0" applyNumberFormat="1" applyFont="1" applyFill="1" applyBorder="1" applyProtection="1">
      <alignment vertical="top" wrapText="1"/>
      <protection hidden="1"/>
    </xf>
    <xf numFmtId="0" fontId="6" fillId="6" borderId="1" xfId="0" applyNumberFormat="1" applyFont="1" applyFill="1" applyBorder="1" applyProtection="1">
      <alignment vertical="top" wrapText="1"/>
      <protection hidden="1"/>
    </xf>
    <xf numFmtId="0" fontId="6" fillId="4" borderId="1" xfId="0" applyNumberFormat="1" applyFont="1" applyFill="1" applyBorder="1" applyProtection="1">
      <alignment vertical="top" wrapText="1"/>
      <protection hidden="1"/>
    </xf>
    <xf numFmtId="0" fontId="8" fillId="0" borderId="1" xfId="0" applyNumberFormat="1" applyFont="1" applyBorder="1" applyProtection="1">
      <alignment vertical="top" wrapText="1"/>
      <protection hidden="1"/>
    </xf>
    <xf numFmtId="49" fontId="9" fillId="0" borderId="1" xfId="0" applyNumberFormat="1" applyFont="1" applyBorder="1" applyProtection="1">
      <alignment vertical="top" wrapText="1"/>
      <protection hidden="1"/>
    </xf>
    <xf numFmtId="0" fontId="8" fillId="10" borderId="42" xfId="0" applyNumberFormat="1" applyFont="1" applyFill="1" applyBorder="1" applyProtection="1">
      <alignment vertical="top" wrapText="1"/>
      <protection hidden="1"/>
    </xf>
    <xf numFmtId="165" fontId="8" fillId="14" borderId="3" xfId="0" applyNumberFormat="1" applyFont="1" applyFill="1" applyBorder="1" applyProtection="1">
      <alignment vertical="top" wrapText="1"/>
      <protection hidden="1"/>
    </xf>
    <xf numFmtId="0" fontId="8" fillId="13" borderId="3" xfId="0" applyNumberFormat="1" applyFont="1" applyFill="1" applyBorder="1" applyProtection="1">
      <alignment vertical="top" wrapText="1"/>
      <protection hidden="1"/>
    </xf>
    <xf numFmtId="0" fontId="10" fillId="12" borderId="3" xfId="0" applyNumberFormat="1" applyFont="1" applyFill="1" applyBorder="1" applyProtection="1">
      <alignment vertical="top" wrapText="1"/>
      <protection hidden="1"/>
    </xf>
    <xf numFmtId="0" fontId="6" fillId="3" borderId="3" xfId="0" applyNumberFormat="1" applyFont="1" applyFill="1" applyBorder="1" applyProtection="1">
      <alignment vertical="top" wrapText="1"/>
      <protection hidden="1"/>
    </xf>
    <xf numFmtId="0" fontId="6" fillId="6" borderId="3" xfId="0" applyNumberFormat="1" applyFont="1" applyFill="1" applyBorder="1" applyProtection="1">
      <alignment vertical="top" wrapText="1"/>
      <protection hidden="1"/>
    </xf>
    <xf numFmtId="0" fontId="6" fillId="4" borderId="3" xfId="0" applyNumberFormat="1" applyFont="1" applyFill="1" applyBorder="1" applyProtection="1">
      <alignment vertical="top" wrapText="1"/>
      <protection hidden="1"/>
    </xf>
    <xf numFmtId="0" fontId="8" fillId="0" borderId="3" xfId="0" applyNumberFormat="1" applyFont="1" applyBorder="1" applyProtection="1">
      <alignment vertical="top" wrapText="1"/>
      <protection hidden="1"/>
    </xf>
    <xf numFmtId="49" fontId="9" fillId="0" borderId="3" xfId="0" applyNumberFormat="1" applyFont="1" applyBorder="1" applyProtection="1">
      <alignment vertical="top" wrapText="1"/>
      <protection hidden="1"/>
    </xf>
    <xf numFmtId="0" fontId="0" fillId="0" borderId="33" xfId="0" applyNumberFormat="1" applyBorder="1" applyProtection="1">
      <alignment vertical="top" wrapText="1"/>
      <protection hidden="1"/>
    </xf>
    <xf numFmtId="0" fontId="0" fillId="0" borderId="34" xfId="0" applyNumberFormat="1" applyBorder="1" applyProtection="1">
      <alignment vertical="top" wrapText="1"/>
      <protection hidden="1"/>
    </xf>
    <xf numFmtId="0" fontId="15" fillId="0" borderId="34" xfId="0" applyNumberFormat="1" applyFont="1" applyBorder="1" applyProtection="1">
      <alignment vertical="top" wrapText="1"/>
      <protection hidden="1"/>
    </xf>
    <xf numFmtId="2" fontId="0" fillId="0" borderId="32" xfId="0" applyNumberFormat="1" applyBorder="1" applyProtection="1">
      <alignment vertical="top" wrapText="1"/>
      <protection hidden="1"/>
    </xf>
    <xf numFmtId="49" fontId="11" fillId="2" borderId="28" xfId="0" applyNumberFormat="1" applyFont="1" applyFill="1" applyBorder="1" applyProtection="1">
      <alignment vertical="top" wrapText="1"/>
      <protection hidden="1"/>
    </xf>
    <xf numFmtId="49" fontId="11" fillId="2" borderId="7" xfId="0" applyNumberFormat="1" applyFont="1" applyFill="1" applyBorder="1" applyProtection="1">
      <alignment vertical="top" wrapText="1"/>
      <protection hidden="1"/>
    </xf>
    <xf numFmtId="49" fontId="11" fillId="2" borderId="8" xfId="0" applyNumberFormat="1" applyFont="1" applyFill="1" applyBorder="1" applyProtection="1">
      <alignment vertical="top" wrapText="1"/>
      <protection hidden="1"/>
    </xf>
    <xf numFmtId="49" fontId="22" fillId="2" borderId="5" xfId="0" applyNumberFormat="1" applyFont="1" applyFill="1" applyBorder="1" applyAlignment="1" applyProtection="1">
      <alignment horizontal="left" vertical="top" wrapText="1"/>
      <protection hidden="1"/>
    </xf>
    <xf numFmtId="49" fontId="22" fillId="2" borderId="6" xfId="0" applyNumberFormat="1" applyFont="1" applyFill="1" applyBorder="1" applyAlignment="1" applyProtection="1">
      <alignment horizontal="left" vertical="top" wrapText="1"/>
      <protection hidden="1"/>
    </xf>
    <xf numFmtId="49" fontId="22" fillId="2" borderId="36" xfId="0" applyNumberFormat="1" applyFont="1" applyFill="1" applyBorder="1" applyAlignment="1" applyProtection="1">
      <alignment horizontal="left" vertical="top" wrapText="1"/>
      <protection hidden="1"/>
    </xf>
    <xf numFmtId="49" fontId="2" fillId="2" borderId="5" xfId="0" applyNumberFormat="1" applyFont="1" applyFill="1" applyBorder="1" applyAlignment="1" applyProtection="1">
      <alignment horizontal="left" vertical="top" wrapText="1"/>
      <protection hidden="1"/>
    </xf>
    <xf numFmtId="0" fontId="24" fillId="0" borderId="26" xfId="0" applyFont="1" applyBorder="1" applyProtection="1">
      <alignment vertical="top" wrapText="1"/>
      <protection hidden="1"/>
    </xf>
    <xf numFmtId="49" fontId="21" fillId="0" borderId="17" xfId="0" applyNumberFormat="1" applyFont="1" applyBorder="1" applyProtection="1">
      <alignment vertical="top" wrapText="1"/>
      <protection locked="0" hidden="1"/>
    </xf>
    <xf numFmtId="49" fontId="17" fillId="0" borderId="18" xfId="0" applyNumberFormat="1" applyFont="1" applyBorder="1" applyProtection="1">
      <alignment vertical="top" wrapText="1"/>
      <protection locked="0" hidden="1"/>
    </xf>
    <xf numFmtId="0" fontId="17" fillId="0" borderId="18" xfId="0" applyNumberFormat="1" applyFont="1" applyBorder="1" applyProtection="1">
      <alignment vertical="top" wrapText="1"/>
      <protection locked="0" hidden="1"/>
    </xf>
    <xf numFmtId="49" fontId="21" fillId="0" borderId="24" xfId="0" applyNumberFormat="1" applyFont="1" applyBorder="1" applyProtection="1">
      <alignment vertical="top" wrapText="1"/>
      <protection locked="0" hidden="1"/>
    </xf>
    <xf numFmtId="49" fontId="17" fillId="0" borderId="1" xfId="0" applyNumberFormat="1" applyFont="1" applyBorder="1" applyProtection="1">
      <alignment vertical="top" wrapText="1"/>
      <protection locked="0" hidden="1"/>
    </xf>
    <xf numFmtId="0" fontId="17" fillId="0" borderId="1" xfId="0" applyNumberFormat="1" applyFont="1" applyBorder="1" applyProtection="1">
      <alignment vertical="top" wrapText="1"/>
      <protection locked="0" hidden="1"/>
    </xf>
    <xf numFmtId="0" fontId="21" fillId="0" borderId="24" xfId="0" applyFont="1" applyBorder="1" applyProtection="1">
      <alignment vertical="top" wrapText="1"/>
      <protection locked="0" hidden="1"/>
    </xf>
    <xf numFmtId="0" fontId="17" fillId="0" borderId="1" xfId="0" applyFont="1" applyBorder="1" applyProtection="1">
      <alignment vertical="top" wrapText="1"/>
      <protection locked="0" hidden="1"/>
    </xf>
    <xf numFmtId="0" fontId="27" fillId="0" borderId="24" xfId="0" applyFont="1" applyBorder="1" applyProtection="1">
      <alignment vertical="top" wrapText="1"/>
      <protection locked="0" hidden="1"/>
    </xf>
    <xf numFmtId="0" fontId="27" fillId="0" borderId="1" xfId="0" applyFont="1" applyBorder="1" applyProtection="1">
      <alignment vertical="top" wrapText="1"/>
      <protection locked="0" hidden="1"/>
    </xf>
    <xf numFmtId="0" fontId="25" fillId="0" borderId="24" xfId="0" applyFont="1" applyBorder="1" applyProtection="1">
      <alignment vertical="top" wrapText="1"/>
      <protection locked="0" hidden="1"/>
    </xf>
    <xf numFmtId="0" fontId="28" fillId="0" borderId="1" xfId="0" applyFont="1" applyBorder="1" applyProtection="1">
      <alignment vertical="top" wrapText="1"/>
      <protection locked="0" hidden="1"/>
    </xf>
    <xf numFmtId="0" fontId="26" fillId="0" borderId="24" xfId="0" applyFont="1" applyBorder="1" applyProtection="1">
      <alignment vertical="top" wrapText="1"/>
      <protection locked="0" hidden="1"/>
    </xf>
    <xf numFmtId="0" fontId="0" fillId="0" borderId="6" xfId="0" applyBorder="1">
      <alignment vertical="top" wrapText="1"/>
    </xf>
    <xf numFmtId="0" fontId="29" fillId="0" borderId="6" xfId="0" applyFont="1" applyBorder="1">
      <alignment vertical="top" wrapText="1"/>
    </xf>
    <xf numFmtId="0" fontId="2" fillId="0" borderId="0" xfId="0" applyNumberFormat="1" applyFont="1">
      <alignment vertical="top" wrapText="1"/>
    </xf>
    <xf numFmtId="2" fontId="8" fillId="5" borderId="21" xfId="0" applyNumberFormat="1" applyFont="1" applyFill="1" applyBorder="1" applyProtection="1">
      <alignment vertical="top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4" fillId="4" borderId="1" xfId="0" applyNumberFormat="1" applyFont="1" applyFill="1" applyBorder="1" applyProtection="1">
      <alignment vertical="top" wrapText="1"/>
      <protection hidden="1"/>
    </xf>
    <xf numFmtId="0" fontId="2" fillId="2" borderId="1" xfId="0" applyFont="1" applyFill="1" applyBorder="1" applyProtection="1">
      <alignment vertical="top" wrapText="1"/>
      <protection hidden="1"/>
    </xf>
    <xf numFmtId="49" fontId="8" fillId="3" borderId="9" xfId="0" applyNumberFormat="1" applyFont="1" applyFill="1" applyBorder="1" applyProtection="1">
      <alignment vertical="top" wrapText="1"/>
      <protection hidden="1"/>
    </xf>
    <xf numFmtId="0" fontId="2" fillId="2" borderId="9" xfId="0" applyFont="1" applyFill="1" applyBorder="1" applyProtection="1">
      <alignment vertical="top" wrapText="1"/>
      <protection hidden="1"/>
    </xf>
    <xf numFmtId="49" fontId="3" fillId="8" borderId="3" xfId="0" applyNumberFormat="1" applyFont="1" applyFill="1" applyBorder="1" applyProtection="1">
      <alignment vertical="top" wrapText="1"/>
      <protection hidden="1"/>
    </xf>
    <xf numFmtId="0" fontId="2" fillId="2" borderId="3" xfId="0" applyFont="1" applyFill="1" applyBorder="1" applyProtection="1">
      <alignment vertical="top" wrapText="1"/>
      <protection hidden="1"/>
    </xf>
    <xf numFmtId="0" fontId="2" fillId="8" borderId="8" xfId="0" applyFont="1" applyFill="1" applyBorder="1" applyProtection="1">
      <alignment vertical="top" wrapText="1"/>
      <protection hidden="1"/>
    </xf>
    <xf numFmtId="0" fontId="2" fillId="2" borderId="13" xfId="0" applyFont="1" applyFill="1" applyBorder="1" applyProtection="1">
      <alignment vertical="top" wrapText="1"/>
      <protection hidden="1"/>
    </xf>
    <xf numFmtId="0" fontId="2" fillId="9" borderId="7" xfId="0" applyFont="1" applyFill="1" applyBorder="1" applyProtection="1">
      <alignment vertical="top" wrapText="1"/>
      <protection hidden="1"/>
    </xf>
    <xf numFmtId="0" fontId="2" fillId="2" borderId="12" xfId="0" applyFont="1" applyFill="1" applyBorder="1" applyProtection="1">
      <alignment vertical="top" wrapText="1"/>
      <protection hidden="1"/>
    </xf>
    <xf numFmtId="49" fontId="3" fillId="9" borderId="4" xfId="0" applyNumberFormat="1" applyFont="1" applyFill="1" applyBorder="1" applyProtection="1">
      <alignment vertical="top" wrapText="1"/>
      <protection hidden="1"/>
    </xf>
    <xf numFmtId="0" fontId="2" fillId="2" borderId="5" xfId="0" applyFont="1" applyFill="1" applyBorder="1" applyProtection="1">
      <alignment vertical="top" wrapText="1"/>
      <protection hidden="1"/>
    </xf>
    <xf numFmtId="49" fontId="3" fillId="14" borderId="10" xfId="0" applyNumberFormat="1" applyFont="1" applyFill="1" applyBorder="1" applyProtection="1">
      <alignment vertical="top" wrapText="1"/>
      <protection hidden="1"/>
    </xf>
    <xf numFmtId="0" fontId="2" fillId="14" borderId="10" xfId="0" applyFont="1" applyFill="1" applyBorder="1" applyProtection="1">
      <alignment vertical="top" wrapText="1"/>
      <protection hidden="1"/>
    </xf>
    <xf numFmtId="0" fontId="2" fillId="14" borderId="11" xfId="0" applyFont="1" applyFill="1" applyBorder="1" applyProtection="1">
      <alignment vertical="top" wrapText="1"/>
      <protection hidden="1"/>
    </xf>
    <xf numFmtId="0" fontId="2" fillId="5" borderId="1" xfId="0" applyFont="1" applyFill="1" applyBorder="1" applyProtection="1">
      <alignment vertical="top" wrapText="1"/>
      <protection hidden="1"/>
    </xf>
    <xf numFmtId="49" fontId="5" fillId="3" borderId="1" xfId="0" applyNumberFormat="1" applyFont="1" applyFill="1" applyBorder="1" applyProtection="1">
      <alignment vertical="top" wrapText="1"/>
      <protection hidden="1"/>
    </xf>
    <xf numFmtId="0" fontId="6" fillId="5" borderId="1" xfId="0" applyFont="1" applyFill="1" applyBorder="1" applyProtection="1">
      <alignment vertical="top" wrapText="1"/>
      <protection hidden="1"/>
    </xf>
    <xf numFmtId="49" fontId="7" fillId="2" borderId="25" xfId="0" applyNumberFormat="1" applyFont="1" applyFill="1" applyBorder="1" applyProtection="1">
      <alignment vertical="top" wrapText="1"/>
      <protection hidden="1"/>
    </xf>
    <xf numFmtId="49" fontId="5" fillId="2" borderId="27" xfId="0" applyNumberFormat="1" applyFont="1" applyFill="1" applyBorder="1" applyProtection="1">
      <alignment vertical="top" wrapText="1"/>
      <protection hidden="1"/>
    </xf>
    <xf numFmtId="49" fontId="13" fillId="7" borderId="7" xfId="0" applyNumberFormat="1" applyFont="1" applyFill="1" applyBorder="1" applyProtection="1">
      <alignment vertical="top" wrapText="1"/>
      <protection hidden="1"/>
    </xf>
    <xf numFmtId="49" fontId="14" fillId="7" borderId="41" xfId="0" applyNumberFormat="1" applyFont="1" applyFill="1" applyBorder="1" applyProtection="1">
      <alignment vertical="top" wrapText="1"/>
      <protection hidden="1"/>
    </xf>
    <xf numFmtId="0" fontId="31" fillId="0" borderId="6" xfId="1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19" fillId="11" borderId="29" xfId="0" applyFont="1" applyFill="1" applyBorder="1" applyProtection="1">
      <alignment vertical="top" wrapText="1"/>
      <protection hidden="1"/>
    </xf>
    <xf numFmtId="0" fontId="19" fillId="11" borderId="30" xfId="0" applyFont="1" applyFill="1" applyBorder="1" applyProtection="1">
      <alignment vertical="top" wrapText="1"/>
      <protection hidden="1"/>
    </xf>
    <xf numFmtId="164" fontId="23" fillId="2" borderId="1" xfId="0" applyNumberFormat="1" applyFont="1" applyFill="1" applyBorder="1" applyProtection="1">
      <alignment vertical="top" wrapText="1"/>
      <protection hidden="1"/>
    </xf>
    <xf numFmtId="0" fontId="4" fillId="2" borderId="1" xfId="0" applyFont="1" applyFill="1" applyBorder="1" applyProtection="1">
      <alignment vertical="top" wrapText="1"/>
      <protection hidden="1"/>
    </xf>
    <xf numFmtId="164" fontId="5" fillId="3" borderId="9" xfId="0" applyNumberFormat="1" applyFont="1" applyFill="1" applyBorder="1" applyProtection="1">
      <alignment vertical="top" wrapText="1"/>
      <protection hidden="1"/>
    </xf>
    <xf numFmtId="49" fontId="11" fillId="2" borderId="37" xfId="0" applyNumberFormat="1" applyFont="1" applyFill="1" applyBorder="1" applyAlignment="1" applyProtection="1">
      <alignment horizontal="center" vertical="top" wrapText="1"/>
      <protection hidden="1"/>
    </xf>
    <xf numFmtId="49" fontId="11" fillId="2" borderId="38" xfId="0" applyNumberFormat="1" applyFont="1" applyFill="1" applyBorder="1" applyAlignment="1" applyProtection="1">
      <alignment horizontal="center" vertical="top" wrapText="1"/>
      <protection hidden="1"/>
    </xf>
  </cellXfs>
  <cellStyles count="2">
    <cellStyle name="Link" xfId="1" builtinId="8"/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004C7F"/>
      <rgbColor rgb="FFBDC0BF"/>
      <rgbColor rgb="FFD5D5D5"/>
      <rgbColor rgb="FFFEFFFE"/>
      <rgbColor rgb="FF919191"/>
      <rgbColor rgb="FFEAEAEA"/>
      <rgbColor rgb="FFC6C6C6"/>
      <rgbColor rgb="FFC0C0C0"/>
      <rgbColor rgb="FF040C27"/>
      <rgbColor rgb="FF009192"/>
      <rgbColor rgb="FF0075B9"/>
      <rgbColor rgb="FF008F51"/>
      <rgbColor rgb="FF3F3F3F"/>
      <rgbColor rgb="FFDBDBDB"/>
      <rgbColor rgb="FF008E00"/>
      <rgbColor rgb="FF727272"/>
      <rgbColor rgb="00000000"/>
      <rgbColor rgb="FF017000"/>
      <rgbColor rgb="FFD8D8D8"/>
      <rgbColor rgb="FFA9A9A9"/>
      <rgbColor rgb="FFABABAB"/>
      <rgbColor rgb="FF3F799F"/>
      <rgbColor rgb="FFA5C0D2"/>
      <rgbColor rgb="E5AFE489"/>
      <rgbColor rgb="FFADADA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C0BF"/>
      <color rgb="FF919191"/>
      <color rgb="FFE5E5E5"/>
      <color rgb="FF3E79A0"/>
      <color rgb="FFD5D5D5"/>
      <color rgb="FF45A921"/>
      <color rgb="FFFFEB84"/>
      <color rgb="FF008F51"/>
      <color rgb="FF0033C2"/>
      <color rgb="FFEEF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r-bertreuungsbro.de/" TargetMode="External"/><Relationship Id="rId1" Type="http://schemas.openxmlformats.org/officeDocument/2006/relationships/hyperlink" Target="mailto:info@der-betreuungsbr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3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AF16" sqref="AF16"/>
    </sheetView>
  </sheetViews>
  <sheetFormatPr baseColWidth="10" defaultColWidth="16.33203125" defaultRowHeight="20" customHeight="1"/>
  <cols>
    <col min="1" max="1" width="9.33203125" style="1" customWidth="1"/>
    <col min="2" max="2" width="27.5" style="1" customWidth="1"/>
    <col min="3" max="3" width="28.6640625" style="1" customWidth="1"/>
    <col min="4" max="4" width="7.83203125" style="1" customWidth="1"/>
    <col min="5" max="5" width="6.5" style="1" customWidth="1"/>
    <col min="6" max="6" width="6.83203125" style="1" customWidth="1"/>
    <col min="7" max="7" width="29.1640625" style="1" customWidth="1"/>
    <col min="8" max="10" width="4.33203125" style="1" customWidth="1"/>
    <col min="11" max="11" width="3.33203125" style="1" customWidth="1"/>
    <col min="12" max="23" width="0.1640625" style="1" hidden="1" customWidth="1"/>
    <col min="24" max="24" width="14.5" style="1" customWidth="1"/>
    <col min="25" max="25" width="6.6640625" style="1" customWidth="1"/>
    <col min="26" max="26" width="11.33203125" style="1" customWidth="1"/>
    <col min="27" max="27" width="7.33203125" style="1" customWidth="1"/>
    <col min="28" max="28" width="3.5" style="1" customWidth="1"/>
    <col min="29" max="29" width="4" hidden="1" customWidth="1"/>
    <col min="30" max="30" width="2.83203125" style="1" hidden="1" customWidth="1"/>
    <col min="31" max="31" width="10.5" style="6" customWidth="1"/>
    <col min="32" max="32" width="27.33203125" style="2" customWidth="1"/>
    <col min="33" max="16384" width="16.33203125" style="1"/>
  </cols>
  <sheetData>
    <row r="1" spans="1:32" ht="45.2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7"/>
      <c r="AD1" s="7"/>
      <c r="AE1" s="8"/>
    </row>
    <row r="2" spans="1:32" ht="63" customHeight="1">
      <c r="A2" s="76" t="s">
        <v>19</v>
      </c>
      <c r="B2" s="125" t="s">
        <v>1</v>
      </c>
      <c r="C2" s="126"/>
      <c r="D2" s="96" t="s">
        <v>2</v>
      </c>
      <c r="E2" s="97"/>
      <c r="F2" s="97"/>
      <c r="G2" s="112" t="s">
        <v>18</v>
      </c>
      <c r="H2" s="97"/>
      <c r="I2" s="97"/>
      <c r="J2" s="97"/>
      <c r="K2" s="97"/>
      <c r="L2" s="10"/>
      <c r="M2" s="113"/>
      <c r="N2" s="97"/>
      <c r="O2" s="97"/>
      <c r="P2" s="97"/>
      <c r="Q2" s="97"/>
      <c r="R2" s="97"/>
      <c r="S2" s="97"/>
      <c r="T2" s="97"/>
      <c r="U2" s="97"/>
      <c r="V2" s="10"/>
      <c r="W2" s="10"/>
      <c r="X2" s="11" t="s">
        <v>48</v>
      </c>
      <c r="Y2" s="114" t="s">
        <v>53</v>
      </c>
      <c r="Z2" s="115"/>
      <c r="AA2" s="116" t="s">
        <v>14</v>
      </c>
      <c r="AB2" s="117"/>
      <c r="AC2" s="7"/>
      <c r="AD2" s="111"/>
      <c r="AE2" s="12"/>
    </row>
    <row r="3" spans="1:32" ht="31" customHeight="1">
      <c r="A3" s="73"/>
      <c r="B3" s="74"/>
      <c r="C3" s="75"/>
      <c r="D3" s="13" t="s">
        <v>3</v>
      </c>
      <c r="E3" s="13" t="s">
        <v>4</v>
      </c>
      <c r="F3" s="13" t="s">
        <v>5</v>
      </c>
      <c r="G3" s="100" t="s">
        <v>5</v>
      </c>
      <c r="H3" s="101"/>
      <c r="I3" s="101"/>
      <c r="J3" s="101"/>
      <c r="K3" s="101"/>
      <c r="L3" s="10"/>
      <c r="M3" s="111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"/>
      <c r="AA3" s="14"/>
      <c r="AB3" s="15"/>
      <c r="AC3" s="7"/>
      <c r="AD3" s="97"/>
      <c r="AE3" s="120" t="s">
        <v>16</v>
      </c>
    </row>
    <row r="4" spans="1:32" ht="42" customHeight="1">
      <c r="A4" s="70"/>
      <c r="B4" s="71"/>
      <c r="C4" s="72"/>
      <c r="D4" s="16">
        <v>24</v>
      </c>
      <c r="E4" s="16">
        <v>5</v>
      </c>
      <c r="F4" s="16">
        <v>25</v>
      </c>
      <c r="G4" s="106" t="s">
        <v>6</v>
      </c>
      <c r="H4" s="107"/>
      <c r="I4" s="17"/>
      <c r="J4" s="104"/>
      <c r="K4" s="102"/>
      <c r="L4" s="18"/>
      <c r="M4" s="18"/>
      <c r="N4" s="18"/>
      <c r="O4" s="19"/>
      <c r="P4" s="19"/>
      <c r="Q4" s="19"/>
      <c r="R4" s="20"/>
      <c r="S4" s="20"/>
      <c r="T4" s="20"/>
      <c r="U4" s="21">
        <f t="shared" ref="U4:U35" si="0">D$4</f>
        <v>24</v>
      </c>
      <c r="V4" s="21">
        <f t="shared" ref="V4:V35" si="1">E$4</f>
        <v>5</v>
      </c>
      <c r="W4" s="21">
        <f t="shared" ref="W4:W35" si="2">F$4</f>
        <v>25</v>
      </c>
      <c r="X4" s="22" t="s">
        <v>7</v>
      </c>
      <c r="Y4" s="122">
        <f>SUM(X6:X104)+Y$5+AE5</f>
        <v>1773</v>
      </c>
      <c r="Z4" s="123"/>
      <c r="AA4" s="14"/>
      <c r="AB4" s="15"/>
      <c r="AC4" s="7"/>
      <c r="AD4" s="97"/>
      <c r="AE4" s="121"/>
    </row>
    <row r="5" spans="1:32" ht="42.25" customHeight="1">
      <c r="A5" s="23" t="s">
        <v>17</v>
      </c>
      <c r="B5" s="24" t="s">
        <v>8</v>
      </c>
      <c r="C5" s="24" t="s">
        <v>9</v>
      </c>
      <c r="D5" s="98" t="s">
        <v>15</v>
      </c>
      <c r="E5" s="99"/>
      <c r="F5" s="99"/>
      <c r="G5" s="108" t="s">
        <v>10</v>
      </c>
      <c r="H5" s="109"/>
      <c r="I5" s="110"/>
      <c r="J5" s="105"/>
      <c r="K5" s="103"/>
      <c r="L5" s="26"/>
      <c r="M5" s="26"/>
      <c r="N5" s="26"/>
      <c r="O5" s="27"/>
      <c r="P5" s="27"/>
      <c r="Q5" s="27"/>
      <c r="R5" s="28"/>
      <c r="S5" s="28"/>
      <c r="T5" s="28"/>
      <c r="U5" s="29">
        <f t="shared" si="0"/>
        <v>24</v>
      </c>
      <c r="V5" s="29">
        <f t="shared" si="1"/>
        <v>5</v>
      </c>
      <c r="W5" s="29">
        <f t="shared" si="2"/>
        <v>25</v>
      </c>
      <c r="X5" s="30" t="s">
        <v>46</v>
      </c>
      <c r="Y5" s="124">
        <f>SUM(Z6:Z104)</f>
        <v>60</v>
      </c>
      <c r="Z5" s="97"/>
      <c r="AA5" s="31"/>
      <c r="AB5" s="32"/>
      <c r="AC5" s="7">
        <f>F4</f>
        <v>25</v>
      </c>
      <c r="AD5" s="25"/>
      <c r="AE5" s="33">
        <f>SUM(AE6:AE104)</f>
        <v>90</v>
      </c>
      <c r="AF5" s="3"/>
    </row>
    <row r="6" spans="1:32" ht="25" customHeight="1">
      <c r="A6" s="34">
        <v>1</v>
      </c>
      <c r="B6" s="78" t="s">
        <v>21</v>
      </c>
      <c r="C6" s="79" t="s">
        <v>22</v>
      </c>
      <c r="D6" s="80">
        <v>4</v>
      </c>
      <c r="E6" s="80">
        <v>1</v>
      </c>
      <c r="F6" s="80">
        <v>20</v>
      </c>
      <c r="G6" s="36" t="s">
        <v>11</v>
      </c>
      <c r="H6" s="77" t="str">
        <f>IF(Z6&gt;=0.1,"+§5a(1)","")</f>
        <v>+§5a(1)</v>
      </c>
      <c r="I6" s="37">
        <f t="shared" ref="I6:I37" si="3">ROUNDUP(M6,0)</f>
        <v>65</v>
      </c>
      <c r="J6" s="38">
        <f t="shared" ref="J6:J37" si="4">ROUNDUP(L6,0)</f>
        <v>22</v>
      </c>
      <c r="K6" s="39">
        <f t="shared" ref="K6:K37" si="5">ROUNDUP(N6,0)</f>
        <v>6</v>
      </c>
      <c r="L6" s="40">
        <f t="shared" ref="L6:L37" si="6">M6/3</f>
        <v>21.555555555555557</v>
      </c>
      <c r="M6" s="40">
        <f t="shared" ref="M6:M37" si="7">Q6*12+P6+(O6/30)</f>
        <v>64.666666666666671</v>
      </c>
      <c r="N6" s="40">
        <f t="shared" ref="N6:N37" si="8">M6/12</f>
        <v>5.3888888888888893</v>
      </c>
      <c r="O6" s="41">
        <f t="shared" ref="O6:O37" si="9">U6-R6</f>
        <v>20</v>
      </c>
      <c r="P6" s="41">
        <f t="shared" ref="P6:P37" si="10">V6-S6</f>
        <v>4</v>
      </c>
      <c r="Q6" s="41">
        <f t="shared" ref="Q6:Q37" si="11">W6-T6</f>
        <v>5</v>
      </c>
      <c r="R6" s="42">
        <f t="shared" ref="R6:R37" si="12">D6</f>
        <v>4</v>
      </c>
      <c r="S6" s="42">
        <f t="shared" ref="S6:S37" si="13">E6</f>
        <v>1</v>
      </c>
      <c r="T6" s="42">
        <f t="shared" ref="T6:T37" si="14">F6</f>
        <v>20</v>
      </c>
      <c r="U6" s="40">
        <f t="shared" si="0"/>
        <v>24</v>
      </c>
      <c r="V6" s="40">
        <f t="shared" si="1"/>
        <v>5</v>
      </c>
      <c r="W6" s="40">
        <f t="shared" si="2"/>
        <v>25</v>
      </c>
      <c r="X6" s="43">
        <f>IF(X$2="Stufe A",IF(AND(G6="Auswahl treffen",J6&gt;=0,J6&lt;=1000),H6,IF(AND(G6="Vermögend und ambulant",J6&gt;8,J6&lt;=1000),130,IF(AND(G6="Vermögend und ambulant",J6&gt;4,J6&lt;=8),158,IF(AND(G6="Vermögend und ambulant",J6&gt;2,J6&lt;=4),192,IF(AND(G6="Vermögend und ambulant",J6&gt;1,J6&lt;=2),208,IF(AND(G6="Vermögend und ambulant",J6&gt;0,J6&lt;=1),298,IF(AND(G6="Vermögend und stationär",J6&gt;8,J6&lt;=1000),78,IF(AND(G6="Vermögend und stationär",J6&gt;4,J6&lt;=8),91,IF(AND(G6="Vermögend und stationär",J6&gt;2,J6&lt;=4),140,IF(AND(G6="Vermögend und stationär",J6&gt;1,J6&lt;=2),158,IF(AND(G6="Vermögend und stationär",J6&gt;0,J6&lt;=1),200,IF(AND(G6="Mittellos und ambulant",J6&gt;8,J6&lt;=1000),105,IF(AND(G6="Mittellos und ambulant",J6&gt;4,J6&lt;=8),122,IF(AND(G6="Mittellos und ambulant",J6&gt;2,J6&lt;=4),151,IF(AND(G6="Mittellos und ambulant",J6&gt;1,J6&lt;=2),170,IF(AND(G6="Mittellos und ambulant",J6&gt;0,J6&lt;=1),208,IF(AND(G6="Mittellos und stationär",J6&gt;8,J6&lt;=1000),62,IF(AND(G6="Mittellos und stationär",J6&gt;4,J6&lt;=8),87,IF(AND(G6="Mittellos und stationär",J6&gt;2,J6&lt;=4),124,IF(AND(G6="Mittellos und stationär",J6&gt;1,J6&lt;=2),129,IF(AND(G6="Mittellos und stationär",J6&gt;0,J6&lt;=1),194,""))))))))))))))))))))),IF(X$2="Stufe B",IF(AND(G6="Auswahl treffen",J6&gt;=0,J6&lt;=1000),H6,IF(AND(G6="Vermögend und ambulant",J6&gt;8,J6&lt;=1000),161,IF(AND(G6="Vermögend und ambulant",J6&gt;4,J6&lt;=8),196,IF(AND(G6="Vermögend und ambulant",J6&gt;2,J6&lt;=4),238,IF(AND(G6="Vermögend und ambulant",J6&gt;1,J6&lt;=2),258,IF(AND(G6="Vermögend und ambulant",J6&gt;0,J6&lt;=1),370,IF(AND(G6="Vermögend und stationär",J6&gt;8,J6&lt;=1000),96,IF(AND(G6="Vermögend und stationär",J6&gt;4,J6&lt;=8),113,IF(AND(G6="Vermögend und stationär",J6&gt;2,J6&lt;=4),174,IF(AND(G6="Vermögend und stationär",J6&gt;1,J6&lt;=2),196,IF(AND(G6="Vermögend und stationär",J6&gt;0,J6&lt;=1),249,IF(AND(G6="Mittellos und ambulant",J6&gt;8,J6&lt;=1000),130,IF(AND(G6="Mittellos und ambulant",J6&gt;4,J6&lt;=8),151,IF(AND(G6="Mittellos und ambulant",J6&gt;2,J6&lt;=4),188,IF(AND(G6="Mittellos und ambulant",J6&gt;1,J6&lt;=2),211,IF(AND(G6="Mittellos und ambulant",J6&gt;0,J6&lt;=1),258,IF(AND(G6="Mittellos und stationär",J6&gt;8,J6&lt;=1000),78,IF(AND(G6="Mittellos und stationär",J6&gt;4,J6&lt;=8),107,IF(AND(G6="Mittellos und stationär",J6&gt;2,J6&lt;=4),154,IF(AND(G6="Mittellos und stationär",J6&gt;1,J6&lt;=2),158,IF(AND(G6="Mittellos und stationär",J6&gt;0,J6&lt;=1),241,""))))))))))))))))))))),IF(X$2="Stufe C",IF(AND(G6="Auswahl treffen",J6&gt;=0,J6&lt;=1000),H6,IF(AND(G6="Vermögend und ambulant",J6&gt;8,J6&lt;=1000),211,IF(AND(G6="Vermögend und ambulant",J6&gt;4,J6&lt;=8),257,IF(AND(G6="Vermögend und ambulant",J6&gt;2,J6&lt;=4),312,IF(AND(G6="Vermögend und ambulant",J6&gt;1,J6&lt;=2),339,IF(AND(G6="Vermögend und ambulant",J6&gt;0,J6&lt;=1),486,IF(AND(G6="Vermögend und stationär",J6&gt;8,J6&lt;=1000),127,IF(AND(G6="Vermögend und stationär",J6&gt;4,J6&lt;=8),149,IF(AND(G6="Vermögend und stationär",J6&gt;2,J6&lt;=4),229,IF(AND(G6="Vermögend und stationär",J6&gt;1,J6&lt;=2),257,IF(AND(G6="Vermögend und stationär",J6&gt;0,J6&lt;=1),327,IF(AND(G6="Mittellos und ambulant",J6&gt;8,J6&lt;=1000),171,IF(AND(G6="Mittellos und ambulant",J6&gt;4,J6&lt;=8),198,IF(AND(G6="Mittellos und ambulant",J6&gt;2,J6&lt;=4),246,IF(AND(G6="Mittellos und ambulant",J6&gt;1,J6&lt;=2),277,IF(AND(G6="Mittellos und ambulant",J6&gt;0,J6&lt;=1),339,IF(AND(G6="Mittellos und stationär",J6&gt;8,J6&lt;=1000),102,IF(AND(G6="Mittellos und stationär",J6&gt;4,J6&lt;=8),141,IF(AND(G6="Mittellos und stationär",J6&gt;2,J6&lt;=4),202,IF(AND(G6="Mittellos und stationär",J6&gt;1,J6&lt;=2),208,IF(AND(G6="Mittellos und stationär",J6&gt;0,J6&lt;=1),317,""))))))))))))))))))))),"")))</f>
        <v>127</v>
      </c>
      <c r="Y6" s="44" t="str">
        <f t="shared" ref="Y6:Y37" si="15">IF(F6&gt;0.1,"EUR","")</f>
        <v>EUR</v>
      </c>
      <c r="Z6" s="45">
        <f>AD6*30</f>
        <v>30</v>
      </c>
      <c r="AA6" s="94" t="str">
        <f>IF(Z6&gt;=0.1,"§10","")</f>
        <v>§10</v>
      </c>
      <c r="AB6" s="46">
        <v>1</v>
      </c>
      <c r="AC6" s="7">
        <f>AC5</f>
        <v>25</v>
      </c>
      <c r="AD6" s="35" t="str">
        <f>IF(AB6,"1",0)</f>
        <v>1</v>
      </c>
      <c r="AE6" s="47">
        <f t="shared" ref="AE6:AE37" si="16">IF(AND(OR(AC6=24, AC6=25), F6&gt;=1, F6&lt;=100), 7.5, "")</f>
        <v>7.5</v>
      </c>
      <c r="AF6" s="4"/>
    </row>
    <row r="7" spans="1:32" ht="25" customHeight="1">
      <c r="A7" s="48">
        <v>2</v>
      </c>
      <c r="B7" s="81" t="s">
        <v>23</v>
      </c>
      <c r="C7" s="82" t="s">
        <v>24</v>
      </c>
      <c r="D7" s="83">
        <v>25</v>
      </c>
      <c r="E7" s="83">
        <v>11</v>
      </c>
      <c r="F7" s="83">
        <v>20</v>
      </c>
      <c r="G7" s="49" t="s">
        <v>11</v>
      </c>
      <c r="H7" s="77" t="str">
        <f t="shared" ref="H7:H70" si="17">IF(Z7&gt;=0.1,"+§5a(1)","")</f>
        <v>+§5a(1)</v>
      </c>
      <c r="I7" s="50">
        <f t="shared" si="3"/>
        <v>54</v>
      </c>
      <c r="J7" s="51">
        <f t="shared" si="4"/>
        <v>18</v>
      </c>
      <c r="K7" s="52">
        <f t="shared" si="5"/>
        <v>5</v>
      </c>
      <c r="L7" s="21">
        <f t="shared" si="6"/>
        <v>17.988888888888891</v>
      </c>
      <c r="M7" s="21">
        <f t="shared" si="7"/>
        <v>53.966666666666669</v>
      </c>
      <c r="N7" s="21">
        <f t="shared" si="8"/>
        <v>4.4972222222222227</v>
      </c>
      <c r="O7" s="53">
        <f t="shared" si="9"/>
        <v>-1</v>
      </c>
      <c r="P7" s="53">
        <f t="shared" si="10"/>
        <v>-6</v>
      </c>
      <c r="Q7" s="53">
        <f t="shared" si="11"/>
        <v>5</v>
      </c>
      <c r="R7" s="54">
        <f t="shared" si="12"/>
        <v>25</v>
      </c>
      <c r="S7" s="54">
        <f t="shared" si="13"/>
        <v>11</v>
      </c>
      <c r="T7" s="54">
        <f t="shared" si="14"/>
        <v>20</v>
      </c>
      <c r="U7" s="21">
        <f t="shared" si="0"/>
        <v>24</v>
      </c>
      <c r="V7" s="21">
        <f t="shared" si="1"/>
        <v>5</v>
      </c>
      <c r="W7" s="21">
        <f t="shared" si="2"/>
        <v>25</v>
      </c>
      <c r="X7" s="55">
        <f>IF(X$2="Stufe A",IF(AND(G7="Auswahl treffen",J7&gt;=0,J7&lt;=1000),H7,IF(AND(G7="Vermögend und ambulant",J7&gt;8,J7&lt;=1000),130,IF(AND(G7="Vermögend und ambulant",J7&gt;4,J7&lt;=8),158,IF(AND(G7="Vermögend und ambulant",J7&gt;2,J7&lt;=4),192,IF(AND(G7="Vermögend und ambulant",J7&gt;1,J7&lt;=2),208,IF(AND(G7="Vermögend und ambulant",J7&gt;0,J7&lt;=1),298,IF(AND(G7="Vermögend und stationär",J7&gt;8,J7&lt;=1000),78,IF(AND(G7="Vermögend und stationär",J7&gt;4,J7&lt;=8),91,IF(AND(G7="Vermögend und stationär",J7&gt;2,J7&lt;=4),140,IF(AND(G7="Vermögend und stationär",J7&gt;1,J7&lt;=2),158,IF(AND(G7="Vermögend und stationär",J7&gt;0,J7&lt;=1),200,IF(AND(G7="Mittellos und ambulant",J7&gt;8,J7&lt;=1000),105,IF(AND(G7="Mittellos und ambulant",J7&gt;4,J7&lt;=8),122,IF(AND(G7="Mittellos und ambulant",J7&gt;2,J7&lt;=4),151,IF(AND(G7="Mittellos und ambulant",J7&gt;1,J7&lt;=2),170,IF(AND(G7="Mittellos und ambulant",J7&gt;0,J7&lt;=1),208,IF(AND(G7="Mittellos und stationär",J7&gt;8,J7&lt;=1000),62,IF(AND(G7="Mittellos und stationär",J7&gt;4,J7&lt;=8),87,IF(AND(G7="Mittellos und stationär",J7&gt;2,J7&lt;=4),124,IF(AND(G7="Mittellos und stationär",J7&gt;1,J7&lt;=2),129,IF(AND(G7="Mittellos und stationär",J7&gt;0,J7&lt;=1),194,""))))))))))))))))))))),IF(X$2="Stufe B",IF(AND(G7="Auswahl treffen",J7&gt;=0,J7&lt;=1000),H7,IF(AND(G7="Vermögend und ambulant",J7&gt;8,J7&lt;=1000),161,IF(AND(G7="Vermögend und ambulant",J7&gt;4,J7&lt;=8),196,IF(AND(G7="Vermögend und ambulant",J7&gt;2,J7&lt;=4),238,IF(AND(G7="Vermögend und ambulant",J7&gt;1,J7&lt;=2),258,IF(AND(G7="Vermögend und ambulant",J7&gt;0,J7&lt;=1),370,IF(AND(G7="Vermögend und stationär",J7&gt;8,J7&lt;=1000),96,IF(AND(G7="Vermögend und stationär",J7&gt;4,J7&lt;=8),113,IF(AND(G7="Vermögend und stationär",J7&gt;2,J7&lt;=4),174,IF(AND(G7="Vermögend und stationär",J7&gt;1,J7&lt;=2),196,IF(AND(G7="Vermögend und stationär",J7&gt;0,J7&lt;=1),249,IF(AND(G7="Mittellos und ambulant",J7&gt;8,J7&lt;=1000),130,IF(AND(G7="Mittellos und ambulant",J7&gt;4,J7&lt;=8),151,IF(AND(G7="Mittellos und ambulant",J7&gt;2,J7&lt;=4),188,IF(AND(G7="Mittellos und ambulant",J7&gt;1,J7&lt;=2),211,IF(AND(G7="Mittellos und ambulant",J7&gt;0,J7&lt;=1),258,IF(AND(G7="Mittellos und stationär",J7&gt;8,J7&lt;=1000),78,IF(AND(G7="Mittellos und stationär",J7&gt;4,J7&lt;=8),107,IF(AND(G7="Mittellos und stationär",J7&gt;2,J7&lt;=4),154,IF(AND(G7="Mittellos und stationär",J7&gt;1,J7&lt;=2),158,IF(AND(G7="Mittellos und stationär",J7&gt;0,J7&lt;=1),241,""))))))))))))))))))))),IF(X$2="Stufe C",IF(AND(G7="Auswahl treffen",J7&gt;=0,J7&lt;=1000),H7,IF(AND(G7="Vermögend und ambulant",J7&gt;8,J7&lt;=1000),211,IF(AND(G7="Vermögend und ambulant",J7&gt;4,J7&lt;=8),257,IF(AND(G7="Vermögend und ambulant",J7&gt;2,J7&lt;=4),312,IF(AND(G7="Vermögend und ambulant",J7&gt;1,J7&lt;=2),339,IF(AND(G7="Vermögend und ambulant",J7&gt;0,J7&lt;=1),486,IF(AND(G7="Vermögend und stationär",J7&gt;8,J7&lt;=1000),127,IF(AND(G7="Vermögend und stationär",J7&gt;4,J7&lt;=8),149,IF(AND(G7="Vermögend und stationär",J7&gt;2,J7&lt;=4),229,IF(AND(G7="Vermögend und stationär",J7&gt;1,J7&lt;=2),257,IF(AND(G7="Vermögend und stationär",J7&gt;0,J7&lt;=1),327,IF(AND(G7="Mittellos und ambulant",J7&gt;8,J7&lt;=1000),171,IF(AND(G7="Mittellos und ambulant",J7&gt;4,J7&lt;=8),198,IF(AND(G7="Mittellos und ambulant",J7&gt;2,J7&lt;=4),246,IF(AND(G7="Mittellos und ambulant",J7&gt;1,J7&lt;=2),277,IF(AND(G7="Mittellos und ambulant",J7&gt;0,J7&lt;=1),339,IF(AND(G7="Mittellos und stationär",J7&gt;8,J7&lt;=1000),102,IF(AND(G7="Mittellos und stationär",J7&gt;4,J7&lt;=8),141,IF(AND(G7="Mittellos und stationär",J7&gt;2,J7&lt;=4),202,IF(AND(G7="Mittellos und stationär",J7&gt;1,J7&lt;=2),208,IF(AND(G7="Mittellos und stationär",J7&gt;0,J7&lt;=1),317,""))))))))))))))))))))),"")))</f>
        <v>127</v>
      </c>
      <c r="Y7" s="56" t="str">
        <f t="shared" si="15"/>
        <v>EUR</v>
      </c>
      <c r="Z7" s="45">
        <f t="shared" ref="Z7:Z70" si="18">AD7*30</f>
        <v>30</v>
      </c>
      <c r="AA7" s="94" t="str">
        <f t="shared" ref="AA7:AA70" si="19">IF(Z7&gt;=0.1,"§10","")</f>
        <v>§10</v>
      </c>
      <c r="AB7" s="46">
        <v>1</v>
      </c>
      <c r="AC7" s="7">
        <f t="shared" ref="AC7:AC70" si="20">AC6</f>
        <v>25</v>
      </c>
      <c r="AD7" s="35" t="str">
        <f t="shared" ref="AD7:AD70" si="21">IF(AB7,"1",0)</f>
        <v>1</v>
      </c>
      <c r="AE7" s="47">
        <f t="shared" si="16"/>
        <v>7.5</v>
      </c>
      <c r="AF7" s="5"/>
    </row>
    <row r="8" spans="1:32" ht="25" customHeight="1">
      <c r="A8" s="48">
        <v>3</v>
      </c>
      <c r="B8" s="81" t="s">
        <v>25</v>
      </c>
      <c r="C8" s="82" t="s">
        <v>26</v>
      </c>
      <c r="D8" s="83">
        <v>20</v>
      </c>
      <c r="E8" s="83">
        <v>11</v>
      </c>
      <c r="F8" s="83">
        <v>20</v>
      </c>
      <c r="G8" s="49" t="s">
        <v>13</v>
      </c>
      <c r="H8" s="77" t="str">
        <f t="shared" si="17"/>
        <v/>
      </c>
      <c r="I8" s="50">
        <f t="shared" si="3"/>
        <v>55</v>
      </c>
      <c r="J8" s="51">
        <f t="shared" si="4"/>
        <v>19</v>
      </c>
      <c r="K8" s="52">
        <f t="shared" si="5"/>
        <v>5</v>
      </c>
      <c r="L8" s="21">
        <f t="shared" si="6"/>
        <v>18.044444444444444</v>
      </c>
      <c r="M8" s="21">
        <f t="shared" si="7"/>
        <v>54.133333333333333</v>
      </c>
      <c r="N8" s="21">
        <f t="shared" si="8"/>
        <v>4.5111111111111111</v>
      </c>
      <c r="O8" s="53">
        <f t="shared" si="9"/>
        <v>4</v>
      </c>
      <c r="P8" s="53">
        <f t="shared" si="10"/>
        <v>-6</v>
      </c>
      <c r="Q8" s="53">
        <f t="shared" si="11"/>
        <v>5</v>
      </c>
      <c r="R8" s="54">
        <f t="shared" si="12"/>
        <v>20</v>
      </c>
      <c r="S8" s="54">
        <f t="shared" si="13"/>
        <v>11</v>
      </c>
      <c r="T8" s="54">
        <f t="shared" si="14"/>
        <v>20</v>
      </c>
      <c r="U8" s="21">
        <f t="shared" si="0"/>
        <v>24</v>
      </c>
      <c r="V8" s="21">
        <f t="shared" si="1"/>
        <v>5</v>
      </c>
      <c r="W8" s="21">
        <f t="shared" si="2"/>
        <v>25</v>
      </c>
      <c r="X8" s="55">
        <f t="shared" ref="X8:X37" si="22">IF(X$2="Stufe A",IF(AND(G8="Auswahl treffen",J8&gt;=0,J8&lt;=1000),H8,IF(AND(G8="Vermögend und ambulant",J8&gt;8,J8&lt;=1000),130,IF(AND(G8="Vermögend und ambulant",J8&gt;4,J8&lt;=8),158,IF(AND(G8="Vermögend und ambulant",J8&gt;2,J8&lt;=4),192,IF(AND(G8="Vermögend und ambulant",J8&gt;1,J8&lt;=2),208,IF(AND(G8="Vermögend und ambulant",J8&gt;0,J8&lt;=1),298,IF(AND(G8="Vermögend und stationär",J8&gt;8,J8&lt;=1000),78,IF(AND(G8="Vermögend und stationär",J8&gt;4,J8&lt;=8),91,IF(AND(G8="Vermögend und stationär",J8&gt;2,J8&lt;=4),140,IF(AND(G8="Vermögend und stationär",J8&gt;1,J8&lt;=2),158,IF(AND(G8="Vermögend und stationär",J8&gt;0,J8&lt;=1),200,IF(AND(G8="Mittellos und ambulant",J8&gt;8,J8&lt;=1000),105,IF(AND(G8="Mittellos und ambulant",J8&gt;4,J8&lt;=8),122,IF(AND(G8="Mittellos und ambulant",J8&gt;2,J8&lt;=4),151,IF(AND(G8="Mittellos und ambulant",J8&gt;1,J8&lt;=2),170,IF(AND(G8="Mittellos und ambulant",J8&gt;0,J8&lt;=1),208,IF(AND(G8="Mittellos und stationär",J8&gt;8,J8&lt;=1000),62,IF(AND(G8="Mittellos und stationär",J8&gt;4,J8&lt;=8),87,IF(AND(G8="Mittellos und stationär",J8&gt;2,J8&lt;=4),124,IF(AND(G8="Mittellos und stationär",J8&gt;1,J8&lt;=2),129,IF(AND(G8="Mittellos und stationär",J8&gt;0,J8&lt;=1),194,""))))))))))))))))))))),IF(X$2="Stufe B",IF(AND(G8="Auswahl treffen",J8&gt;=0,J8&lt;=1000),H8,IF(AND(G8="Vermögend und ambulant",J8&gt;8,J8&lt;=1000),161,IF(AND(G8="Vermögend und ambulant",J8&gt;4,J8&lt;=8),196,IF(AND(G8="Vermögend und ambulant",J8&gt;2,J8&lt;=4),238,IF(AND(G8="Vermögend und ambulant",J8&gt;1,J8&lt;=2),258,IF(AND(G8="Vermögend und ambulant",J8&gt;0,J8&lt;=1),370,IF(AND(G8="Vermögend und stationär",J8&gt;8,J8&lt;=1000),96,IF(AND(G8="Vermögend und stationär",J8&gt;4,J8&lt;=8),113,IF(AND(G8="Vermögend und stationär",J8&gt;2,J8&lt;=4),174,IF(AND(G8="Vermögend und stationär",J8&gt;1,J8&lt;=2),196,IF(AND(G8="Vermögend und stationär",J8&gt;0,J8&lt;=1),249,IF(AND(G8="Mittellos und ambulant",J8&gt;8,J8&lt;=1000),130,IF(AND(G8="Mittellos und ambulant",J8&gt;4,J8&lt;=8),151,IF(AND(G8="Mittellos und ambulant",J8&gt;2,J8&lt;=4),188,IF(AND(G8="Mittellos und ambulant",J8&gt;1,J8&lt;=2),211,IF(AND(G8="Mittellos und ambulant",J8&gt;0,J8&lt;=1),258,IF(AND(G8="Mittellos und stationär",J8&gt;8,J8&lt;=1000),78,IF(AND(G8="Mittellos und stationär",J8&gt;4,J8&lt;=8),107,IF(AND(G8="Mittellos und stationär",J8&gt;2,J8&lt;=4),154,IF(AND(G8="Mittellos und stationär",J8&gt;1,J8&lt;=2),158,IF(AND(G8="Mittellos und stationär",J8&gt;0,J8&lt;=1),241,""))))))))))))))))))))),IF(X$2="Stufe C",IF(AND(G8="Auswahl treffen",J8&gt;=0,J8&lt;=1000),H8,IF(AND(G8="Vermögend und ambulant",J8&gt;8,J8&lt;=1000),211,IF(AND(G8="Vermögend und ambulant",J8&gt;4,J8&lt;=8),257,IF(AND(G8="Vermögend und ambulant",J8&gt;2,J8&lt;=4),312,IF(AND(G8="Vermögend und ambulant",J8&gt;1,J8&lt;=2),339,IF(AND(G8="Vermögend und ambulant",J8&gt;0,J8&lt;=1),486,IF(AND(G8="Vermögend und stationär",J8&gt;8,J8&lt;=1000),127,IF(AND(G8="Vermögend und stationär",J8&gt;4,J8&lt;=8),149,IF(AND(G8="Vermögend und stationär",J8&gt;2,J8&lt;=4),229,IF(AND(G8="Vermögend und stationär",J8&gt;1,J8&lt;=2),257,IF(AND(G8="Vermögend und stationär",J8&gt;0,J8&lt;=1),327,IF(AND(G8="Mittellos und ambulant",J8&gt;8,J8&lt;=1000),171,IF(AND(G8="Mittellos und ambulant",J8&gt;4,J8&lt;=8),198,IF(AND(G8="Mittellos und ambulant",J8&gt;2,J8&lt;=4),246,IF(AND(G8="Mittellos und ambulant",J8&gt;1,J8&lt;=2),277,IF(AND(G8="Mittellos und ambulant",J8&gt;0,J8&lt;=1),339,IF(AND(G8="Mittellos und stationär",J8&gt;8,J8&lt;=1000),102,IF(AND(G8="Mittellos und stationär",J8&gt;4,J8&lt;=8),141,IF(AND(G8="Mittellos und stationär",J8&gt;2,J8&lt;=4),202,IF(AND(G8="Mittellos und stationär",J8&gt;1,J8&lt;=2),208,IF(AND(G8="Mittellos und stationär",J8&gt;0,J8&lt;=1),317,""))))))))))))))))))))),"")))</f>
        <v>102</v>
      </c>
      <c r="Y8" s="56" t="str">
        <f t="shared" si="15"/>
        <v>EUR</v>
      </c>
      <c r="Z8" s="45">
        <f t="shared" si="18"/>
        <v>0</v>
      </c>
      <c r="AA8" s="94" t="str">
        <f t="shared" si="19"/>
        <v/>
      </c>
      <c r="AB8" s="46"/>
      <c r="AC8" s="7">
        <f t="shared" si="20"/>
        <v>25</v>
      </c>
      <c r="AD8" s="35">
        <f t="shared" si="21"/>
        <v>0</v>
      </c>
      <c r="AE8" s="47">
        <f t="shared" si="16"/>
        <v>7.5</v>
      </c>
      <c r="AF8" s="5"/>
    </row>
    <row r="9" spans="1:32" ht="25" customHeight="1">
      <c r="A9" s="48">
        <v>4</v>
      </c>
      <c r="B9" s="81" t="s">
        <v>27</v>
      </c>
      <c r="C9" s="82" t="s">
        <v>28</v>
      </c>
      <c r="D9" s="83">
        <v>1</v>
      </c>
      <c r="E9" s="83">
        <v>12</v>
      </c>
      <c r="F9" s="83">
        <v>20</v>
      </c>
      <c r="G9" s="49" t="s">
        <v>11</v>
      </c>
      <c r="H9" s="77" t="str">
        <f t="shared" si="17"/>
        <v/>
      </c>
      <c r="I9" s="50">
        <f t="shared" si="3"/>
        <v>54</v>
      </c>
      <c r="J9" s="51">
        <f t="shared" si="4"/>
        <v>18</v>
      </c>
      <c r="K9" s="52">
        <f t="shared" si="5"/>
        <v>5</v>
      </c>
      <c r="L9" s="21">
        <f t="shared" si="6"/>
        <v>17.922222222222221</v>
      </c>
      <c r="M9" s="21">
        <f t="shared" si="7"/>
        <v>53.766666666666666</v>
      </c>
      <c r="N9" s="21">
        <f t="shared" si="8"/>
        <v>4.4805555555555552</v>
      </c>
      <c r="O9" s="53">
        <f t="shared" si="9"/>
        <v>23</v>
      </c>
      <c r="P9" s="53">
        <f t="shared" si="10"/>
        <v>-7</v>
      </c>
      <c r="Q9" s="53">
        <f t="shared" si="11"/>
        <v>5</v>
      </c>
      <c r="R9" s="54">
        <f t="shared" si="12"/>
        <v>1</v>
      </c>
      <c r="S9" s="54">
        <f t="shared" si="13"/>
        <v>12</v>
      </c>
      <c r="T9" s="54">
        <f t="shared" si="14"/>
        <v>20</v>
      </c>
      <c r="U9" s="21">
        <f t="shared" si="0"/>
        <v>24</v>
      </c>
      <c r="V9" s="21">
        <f t="shared" si="1"/>
        <v>5</v>
      </c>
      <c r="W9" s="21">
        <f t="shared" si="2"/>
        <v>25</v>
      </c>
      <c r="X9" s="55">
        <f t="shared" si="22"/>
        <v>127</v>
      </c>
      <c r="Y9" s="56" t="str">
        <f t="shared" si="15"/>
        <v>EUR</v>
      </c>
      <c r="Z9" s="45">
        <f t="shared" si="18"/>
        <v>0</v>
      </c>
      <c r="AA9" s="94" t="str">
        <f t="shared" si="19"/>
        <v/>
      </c>
      <c r="AB9" s="46"/>
      <c r="AC9" s="7">
        <f t="shared" si="20"/>
        <v>25</v>
      </c>
      <c r="AD9" s="35">
        <f t="shared" si="21"/>
        <v>0</v>
      </c>
      <c r="AE9" s="47">
        <f t="shared" si="16"/>
        <v>7.5</v>
      </c>
      <c r="AF9" s="5"/>
    </row>
    <row r="10" spans="1:32" ht="25" customHeight="1">
      <c r="A10" s="48">
        <v>5</v>
      </c>
      <c r="B10" s="81" t="s">
        <v>29</v>
      </c>
      <c r="C10" s="82" t="s">
        <v>30</v>
      </c>
      <c r="D10" s="83">
        <v>12</v>
      </c>
      <c r="E10" s="83">
        <v>12</v>
      </c>
      <c r="F10" s="83">
        <v>21</v>
      </c>
      <c r="G10" s="49" t="s">
        <v>11</v>
      </c>
      <c r="H10" s="77" t="str">
        <f t="shared" si="17"/>
        <v/>
      </c>
      <c r="I10" s="50">
        <f t="shared" si="3"/>
        <v>42</v>
      </c>
      <c r="J10" s="51">
        <f t="shared" si="4"/>
        <v>14</v>
      </c>
      <c r="K10" s="52">
        <f t="shared" si="5"/>
        <v>4</v>
      </c>
      <c r="L10" s="21">
        <f t="shared" si="6"/>
        <v>13.799999999999999</v>
      </c>
      <c r="M10" s="21">
        <f t="shared" si="7"/>
        <v>41.4</v>
      </c>
      <c r="N10" s="21">
        <f t="shared" si="8"/>
        <v>3.4499999999999997</v>
      </c>
      <c r="O10" s="53">
        <f t="shared" si="9"/>
        <v>12</v>
      </c>
      <c r="P10" s="53">
        <f t="shared" si="10"/>
        <v>-7</v>
      </c>
      <c r="Q10" s="53">
        <f t="shared" si="11"/>
        <v>4</v>
      </c>
      <c r="R10" s="54">
        <f t="shared" si="12"/>
        <v>12</v>
      </c>
      <c r="S10" s="54">
        <f t="shared" si="13"/>
        <v>12</v>
      </c>
      <c r="T10" s="54">
        <f t="shared" si="14"/>
        <v>21</v>
      </c>
      <c r="U10" s="21">
        <f t="shared" si="0"/>
        <v>24</v>
      </c>
      <c r="V10" s="21">
        <f t="shared" si="1"/>
        <v>5</v>
      </c>
      <c r="W10" s="21">
        <f t="shared" si="2"/>
        <v>25</v>
      </c>
      <c r="X10" s="55">
        <f t="shared" si="22"/>
        <v>127</v>
      </c>
      <c r="Y10" s="56" t="str">
        <f t="shared" si="15"/>
        <v>EUR</v>
      </c>
      <c r="Z10" s="45">
        <f t="shared" si="18"/>
        <v>0</v>
      </c>
      <c r="AA10" s="94" t="str">
        <f t="shared" si="19"/>
        <v/>
      </c>
      <c r="AB10" s="46"/>
      <c r="AC10" s="7">
        <f t="shared" si="20"/>
        <v>25</v>
      </c>
      <c r="AD10" s="35">
        <f t="shared" si="21"/>
        <v>0</v>
      </c>
      <c r="AE10" s="47">
        <f t="shared" si="16"/>
        <v>7.5</v>
      </c>
      <c r="AF10" s="5"/>
    </row>
    <row r="11" spans="1:32" ht="25" customHeight="1">
      <c r="A11" s="48">
        <v>6</v>
      </c>
      <c r="B11" s="81" t="s">
        <v>31</v>
      </c>
      <c r="C11" s="82" t="s">
        <v>32</v>
      </c>
      <c r="D11" s="83">
        <v>22</v>
      </c>
      <c r="E11" s="83">
        <v>12</v>
      </c>
      <c r="F11" s="83">
        <v>21</v>
      </c>
      <c r="G11" s="49" t="s">
        <v>45</v>
      </c>
      <c r="H11" s="77" t="str">
        <f t="shared" si="17"/>
        <v/>
      </c>
      <c r="I11" s="50">
        <f t="shared" si="3"/>
        <v>42</v>
      </c>
      <c r="J11" s="51">
        <f t="shared" si="4"/>
        <v>14</v>
      </c>
      <c r="K11" s="52">
        <f t="shared" si="5"/>
        <v>4</v>
      </c>
      <c r="L11" s="21">
        <f t="shared" si="6"/>
        <v>13.68888888888889</v>
      </c>
      <c r="M11" s="21">
        <f t="shared" si="7"/>
        <v>41.06666666666667</v>
      </c>
      <c r="N11" s="21">
        <f t="shared" si="8"/>
        <v>3.4222222222222225</v>
      </c>
      <c r="O11" s="53">
        <f t="shared" si="9"/>
        <v>2</v>
      </c>
      <c r="P11" s="53">
        <f t="shared" si="10"/>
        <v>-7</v>
      </c>
      <c r="Q11" s="53">
        <f t="shared" si="11"/>
        <v>4</v>
      </c>
      <c r="R11" s="54">
        <f t="shared" si="12"/>
        <v>22</v>
      </c>
      <c r="S11" s="54">
        <f t="shared" si="13"/>
        <v>12</v>
      </c>
      <c r="T11" s="54">
        <f t="shared" si="14"/>
        <v>21</v>
      </c>
      <c r="U11" s="21">
        <f t="shared" si="0"/>
        <v>24</v>
      </c>
      <c r="V11" s="21">
        <f t="shared" si="1"/>
        <v>5</v>
      </c>
      <c r="W11" s="21">
        <f t="shared" si="2"/>
        <v>25</v>
      </c>
      <c r="X11" s="55">
        <f t="shared" si="22"/>
        <v>211</v>
      </c>
      <c r="Y11" s="56" t="str">
        <f t="shared" si="15"/>
        <v>EUR</v>
      </c>
      <c r="Z11" s="45">
        <f t="shared" si="18"/>
        <v>0</v>
      </c>
      <c r="AA11" s="94" t="str">
        <f t="shared" si="19"/>
        <v/>
      </c>
      <c r="AB11" s="46"/>
      <c r="AC11" s="7">
        <f t="shared" si="20"/>
        <v>25</v>
      </c>
      <c r="AD11" s="35">
        <f t="shared" si="21"/>
        <v>0</v>
      </c>
      <c r="AE11" s="47">
        <f t="shared" si="16"/>
        <v>7.5</v>
      </c>
      <c r="AF11" s="5"/>
    </row>
    <row r="12" spans="1:32" ht="25" customHeight="1">
      <c r="A12" s="48">
        <v>7</v>
      </c>
      <c r="B12" s="81" t="s">
        <v>33</v>
      </c>
      <c r="C12" s="82" t="s">
        <v>34</v>
      </c>
      <c r="D12" s="83">
        <v>29</v>
      </c>
      <c r="E12" s="83">
        <v>12</v>
      </c>
      <c r="F12" s="83">
        <v>21</v>
      </c>
      <c r="G12" s="49" t="s">
        <v>13</v>
      </c>
      <c r="H12" s="77" t="str">
        <f t="shared" si="17"/>
        <v/>
      </c>
      <c r="I12" s="50">
        <f t="shared" si="3"/>
        <v>41</v>
      </c>
      <c r="J12" s="51">
        <f t="shared" si="4"/>
        <v>14</v>
      </c>
      <c r="K12" s="52">
        <f t="shared" si="5"/>
        <v>4</v>
      </c>
      <c r="L12" s="21">
        <f t="shared" si="6"/>
        <v>13.611111111111112</v>
      </c>
      <c r="M12" s="21">
        <f t="shared" si="7"/>
        <v>40.833333333333336</v>
      </c>
      <c r="N12" s="21">
        <f t="shared" si="8"/>
        <v>3.4027777777777781</v>
      </c>
      <c r="O12" s="53">
        <f t="shared" si="9"/>
        <v>-5</v>
      </c>
      <c r="P12" s="53">
        <f t="shared" si="10"/>
        <v>-7</v>
      </c>
      <c r="Q12" s="53">
        <f t="shared" si="11"/>
        <v>4</v>
      </c>
      <c r="R12" s="54">
        <f t="shared" si="12"/>
        <v>29</v>
      </c>
      <c r="S12" s="54">
        <f t="shared" si="13"/>
        <v>12</v>
      </c>
      <c r="T12" s="54">
        <f t="shared" si="14"/>
        <v>21</v>
      </c>
      <c r="U12" s="21">
        <f t="shared" si="0"/>
        <v>24</v>
      </c>
      <c r="V12" s="21">
        <f t="shared" si="1"/>
        <v>5</v>
      </c>
      <c r="W12" s="21">
        <f t="shared" si="2"/>
        <v>25</v>
      </c>
      <c r="X12" s="55">
        <f t="shared" si="22"/>
        <v>102</v>
      </c>
      <c r="Y12" s="56" t="str">
        <f t="shared" si="15"/>
        <v>EUR</v>
      </c>
      <c r="Z12" s="45">
        <f t="shared" si="18"/>
        <v>0</v>
      </c>
      <c r="AA12" s="94" t="str">
        <f t="shared" si="19"/>
        <v/>
      </c>
      <c r="AB12" s="46"/>
      <c r="AC12" s="7">
        <f t="shared" si="20"/>
        <v>25</v>
      </c>
      <c r="AD12" s="35">
        <f t="shared" si="21"/>
        <v>0</v>
      </c>
      <c r="AE12" s="47">
        <f t="shared" si="16"/>
        <v>7.5</v>
      </c>
      <c r="AF12" s="5"/>
    </row>
    <row r="13" spans="1:32" ht="25" customHeight="1">
      <c r="A13" s="48">
        <v>8</v>
      </c>
      <c r="B13" s="81" t="s">
        <v>35</v>
      </c>
      <c r="C13" s="82" t="s">
        <v>36</v>
      </c>
      <c r="D13" s="83">
        <v>4</v>
      </c>
      <c r="E13" s="83">
        <v>1</v>
      </c>
      <c r="F13" s="83">
        <v>22</v>
      </c>
      <c r="G13" s="49" t="s">
        <v>12</v>
      </c>
      <c r="H13" s="77" t="str">
        <f t="shared" si="17"/>
        <v/>
      </c>
      <c r="I13" s="50">
        <f t="shared" si="3"/>
        <v>41</v>
      </c>
      <c r="J13" s="51">
        <f t="shared" si="4"/>
        <v>14</v>
      </c>
      <c r="K13" s="52">
        <f t="shared" si="5"/>
        <v>4</v>
      </c>
      <c r="L13" s="21">
        <f t="shared" si="6"/>
        <v>13.555555555555555</v>
      </c>
      <c r="M13" s="21">
        <f t="shared" si="7"/>
        <v>40.666666666666664</v>
      </c>
      <c r="N13" s="21">
        <f t="shared" si="8"/>
        <v>3.3888888888888888</v>
      </c>
      <c r="O13" s="53">
        <f t="shared" si="9"/>
        <v>20</v>
      </c>
      <c r="P13" s="53">
        <f t="shared" si="10"/>
        <v>4</v>
      </c>
      <c r="Q13" s="53">
        <f t="shared" si="11"/>
        <v>3</v>
      </c>
      <c r="R13" s="54">
        <f t="shared" si="12"/>
        <v>4</v>
      </c>
      <c r="S13" s="54">
        <f t="shared" si="13"/>
        <v>1</v>
      </c>
      <c r="T13" s="54">
        <f t="shared" si="14"/>
        <v>22</v>
      </c>
      <c r="U13" s="21">
        <f t="shared" si="0"/>
        <v>24</v>
      </c>
      <c r="V13" s="21">
        <f t="shared" si="1"/>
        <v>5</v>
      </c>
      <c r="W13" s="21">
        <f t="shared" si="2"/>
        <v>25</v>
      </c>
      <c r="X13" s="55">
        <f t="shared" si="22"/>
        <v>171</v>
      </c>
      <c r="Y13" s="56" t="str">
        <f t="shared" si="15"/>
        <v>EUR</v>
      </c>
      <c r="Z13" s="45">
        <f t="shared" si="18"/>
        <v>0</v>
      </c>
      <c r="AA13" s="94" t="str">
        <f t="shared" si="19"/>
        <v/>
      </c>
      <c r="AB13" s="46"/>
      <c r="AC13" s="7">
        <f t="shared" si="20"/>
        <v>25</v>
      </c>
      <c r="AD13" s="35">
        <f t="shared" si="21"/>
        <v>0</v>
      </c>
      <c r="AE13" s="47">
        <f t="shared" si="16"/>
        <v>7.5</v>
      </c>
      <c r="AF13" s="5"/>
    </row>
    <row r="14" spans="1:32" ht="25" customHeight="1">
      <c r="A14" s="48">
        <v>9</v>
      </c>
      <c r="B14" s="81" t="s">
        <v>37</v>
      </c>
      <c r="C14" s="82" t="s">
        <v>38</v>
      </c>
      <c r="D14" s="83">
        <v>4</v>
      </c>
      <c r="E14" s="83">
        <v>5</v>
      </c>
      <c r="F14" s="83">
        <v>22</v>
      </c>
      <c r="G14" s="49" t="s">
        <v>11</v>
      </c>
      <c r="H14" s="77" t="str">
        <f t="shared" si="17"/>
        <v/>
      </c>
      <c r="I14" s="50">
        <f t="shared" si="3"/>
        <v>37</v>
      </c>
      <c r="J14" s="51">
        <f t="shared" si="4"/>
        <v>13</v>
      </c>
      <c r="K14" s="52">
        <f t="shared" si="5"/>
        <v>4</v>
      </c>
      <c r="L14" s="21">
        <f t="shared" si="6"/>
        <v>12.222222222222221</v>
      </c>
      <c r="M14" s="21">
        <f t="shared" si="7"/>
        <v>36.666666666666664</v>
      </c>
      <c r="N14" s="21">
        <f t="shared" si="8"/>
        <v>3.0555555555555554</v>
      </c>
      <c r="O14" s="53">
        <f t="shared" si="9"/>
        <v>20</v>
      </c>
      <c r="P14" s="53">
        <f t="shared" si="10"/>
        <v>0</v>
      </c>
      <c r="Q14" s="53">
        <f t="shared" si="11"/>
        <v>3</v>
      </c>
      <c r="R14" s="54">
        <f t="shared" si="12"/>
        <v>4</v>
      </c>
      <c r="S14" s="54">
        <f t="shared" si="13"/>
        <v>5</v>
      </c>
      <c r="T14" s="54">
        <f t="shared" si="14"/>
        <v>22</v>
      </c>
      <c r="U14" s="21">
        <f t="shared" si="0"/>
        <v>24</v>
      </c>
      <c r="V14" s="21">
        <f t="shared" si="1"/>
        <v>5</v>
      </c>
      <c r="W14" s="21">
        <f t="shared" si="2"/>
        <v>25</v>
      </c>
      <c r="X14" s="55">
        <f t="shared" si="22"/>
        <v>127</v>
      </c>
      <c r="Y14" s="56" t="str">
        <f t="shared" si="15"/>
        <v>EUR</v>
      </c>
      <c r="Z14" s="45">
        <f t="shared" si="18"/>
        <v>0</v>
      </c>
      <c r="AA14" s="94" t="str">
        <f t="shared" si="19"/>
        <v/>
      </c>
      <c r="AB14" s="46"/>
      <c r="AC14" s="7">
        <f t="shared" si="20"/>
        <v>25</v>
      </c>
      <c r="AD14" s="35">
        <f t="shared" si="21"/>
        <v>0</v>
      </c>
      <c r="AE14" s="47">
        <f t="shared" si="16"/>
        <v>7.5</v>
      </c>
      <c r="AF14" s="5"/>
    </row>
    <row r="15" spans="1:32" ht="25" customHeight="1">
      <c r="A15" s="48">
        <v>10</v>
      </c>
      <c r="B15" s="81" t="s">
        <v>39</v>
      </c>
      <c r="C15" s="82" t="s">
        <v>40</v>
      </c>
      <c r="D15" s="83">
        <v>7</v>
      </c>
      <c r="E15" s="83">
        <v>5</v>
      </c>
      <c r="F15" s="83">
        <v>22</v>
      </c>
      <c r="G15" s="49" t="s">
        <v>13</v>
      </c>
      <c r="H15" s="77" t="str">
        <f t="shared" si="17"/>
        <v/>
      </c>
      <c r="I15" s="50">
        <f t="shared" si="3"/>
        <v>37</v>
      </c>
      <c r="J15" s="51">
        <f t="shared" si="4"/>
        <v>13</v>
      </c>
      <c r="K15" s="52">
        <f t="shared" si="5"/>
        <v>4</v>
      </c>
      <c r="L15" s="21">
        <f t="shared" si="6"/>
        <v>12.18888888888889</v>
      </c>
      <c r="M15" s="21">
        <f t="shared" si="7"/>
        <v>36.56666666666667</v>
      </c>
      <c r="N15" s="21">
        <f t="shared" si="8"/>
        <v>3.0472222222222225</v>
      </c>
      <c r="O15" s="53">
        <f t="shared" si="9"/>
        <v>17</v>
      </c>
      <c r="P15" s="53">
        <f t="shared" si="10"/>
        <v>0</v>
      </c>
      <c r="Q15" s="53">
        <f t="shared" si="11"/>
        <v>3</v>
      </c>
      <c r="R15" s="54">
        <f t="shared" si="12"/>
        <v>7</v>
      </c>
      <c r="S15" s="54">
        <f t="shared" si="13"/>
        <v>5</v>
      </c>
      <c r="T15" s="54">
        <f t="shared" si="14"/>
        <v>22</v>
      </c>
      <c r="U15" s="21">
        <f t="shared" si="0"/>
        <v>24</v>
      </c>
      <c r="V15" s="21">
        <f t="shared" si="1"/>
        <v>5</v>
      </c>
      <c r="W15" s="21">
        <f t="shared" si="2"/>
        <v>25</v>
      </c>
      <c r="X15" s="55">
        <f t="shared" si="22"/>
        <v>102</v>
      </c>
      <c r="Y15" s="56" t="str">
        <f t="shared" si="15"/>
        <v>EUR</v>
      </c>
      <c r="Z15" s="45">
        <f t="shared" si="18"/>
        <v>0</v>
      </c>
      <c r="AA15" s="94" t="str">
        <f t="shared" si="19"/>
        <v/>
      </c>
      <c r="AB15" s="46"/>
      <c r="AC15" s="7">
        <f t="shared" si="20"/>
        <v>25</v>
      </c>
      <c r="AD15" s="35">
        <f t="shared" si="21"/>
        <v>0</v>
      </c>
      <c r="AE15" s="47">
        <f t="shared" si="16"/>
        <v>7.5</v>
      </c>
      <c r="AF15" s="5"/>
    </row>
    <row r="16" spans="1:32" ht="25" customHeight="1">
      <c r="A16" s="48">
        <v>11</v>
      </c>
      <c r="B16" s="81" t="s">
        <v>41</v>
      </c>
      <c r="C16" s="82" t="s">
        <v>42</v>
      </c>
      <c r="D16" s="83">
        <v>21</v>
      </c>
      <c r="E16" s="83">
        <v>5</v>
      </c>
      <c r="F16" s="83">
        <v>23</v>
      </c>
      <c r="G16" s="49" t="s">
        <v>13</v>
      </c>
      <c r="H16" s="77" t="str">
        <f t="shared" si="17"/>
        <v/>
      </c>
      <c r="I16" s="50">
        <f t="shared" si="3"/>
        <v>25</v>
      </c>
      <c r="J16" s="51">
        <f t="shared" si="4"/>
        <v>9</v>
      </c>
      <c r="K16" s="52">
        <f t="shared" si="5"/>
        <v>3</v>
      </c>
      <c r="L16" s="21">
        <f t="shared" si="6"/>
        <v>8.0333333333333332</v>
      </c>
      <c r="M16" s="21">
        <f t="shared" si="7"/>
        <v>24.1</v>
      </c>
      <c r="N16" s="21">
        <f t="shared" si="8"/>
        <v>2.0083333333333333</v>
      </c>
      <c r="O16" s="53">
        <f t="shared" si="9"/>
        <v>3</v>
      </c>
      <c r="P16" s="53">
        <f t="shared" si="10"/>
        <v>0</v>
      </c>
      <c r="Q16" s="53">
        <f t="shared" si="11"/>
        <v>2</v>
      </c>
      <c r="R16" s="54">
        <f t="shared" si="12"/>
        <v>21</v>
      </c>
      <c r="S16" s="54">
        <f t="shared" si="13"/>
        <v>5</v>
      </c>
      <c r="T16" s="54">
        <f t="shared" si="14"/>
        <v>23</v>
      </c>
      <c r="U16" s="21">
        <f t="shared" si="0"/>
        <v>24</v>
      </c>
      <c r="V16" s="21">
        <f t="shared" si="1"/>
        <v>5</v>
      </c>
      <c r="W16" s="21">
        <f t="shared" si="2"/>
        <v>25</v>
      </c>
      <c r="X16" s="55">
        <f t="shared" si="22"/>
        <v>102</v>
      </c>
      <c r="Y16" s="56" t="str">
        <f t="shared" si="15"/>
        <v>EUR</v>
      </c>
      <c r="Z16" s="45">
        <f t="shared" si="18"/>
        <v>0</v>
      </c>
      <c r="AA16" s="94" t="str">
        <f t="shared" si="19"/>
        <v/>
      </c>
      <c r="AB16" s="46"/>
      <c r="AC16" s="7">
        <f t="shared" si="20"/>
        <v>25</v>
      </c>
      <c r="AD16" s="35">
        <f t="shared" si="21"/>
        <v>0</v>
      </c>
      <c r="AE16" s="47">
        <f t="shared" si="16"/>
        <v>7.5</v>
      </c>
      <c r="AF16" s="5"/>
    </row>
    <row r="17" spans="1:32" ht="25" customHeight="1">
      <c r="A17" s="48">
        <v>12</v>
      </c>
      <c r="B17" s="81" t="s">
        <v>43</v>
      </c>
      <c r="C17" s="82" t="s">
        <v>44</v>
      </c>
      <c r="D17" s="83">
        <v>23</v>
      </c>
      <c r="E17" s="83">
        <v>1</v>
      </c>
      <c r="F17" s="83">
        <v>24</v>
      </c>
      <c r="G17" s="49" t="s">
        <v>12</v>
      </c>
      <c r="H17" s="77" t="str">
        <f t="shared" si="17"/>
        <v/>
      </c>
      <c r="I17" s="50">
        <f t="shared" si="3"/>
        <v>17</v>
      </c>
      <c r="J17" s="51">
        <f t="shared" si="4"/>
        <v>6</v>
      </c>
      <c r="K17" s="52">
        <f t="shared" si="5"/>
        <v>2</v>
      </c>
      <c r="L17" s="21">
        <f t="shared" si="6"/>
        <v>5.344444444444445</v>
      </c>
      <c r="M17" s="21">
        <f t="shared" si="7"/>
        <v>16.033333333333335</v>
      </c>
      <c r="N17" s="21">
        <f t="shared" si="8"/>
        <v>1.3361111111111112</v>
      </c>
      <c r="O17" s="53">
        <f t="shared" si="9"/>
        <v>1</v>
      </c>
      <c r="P17" s="53">
        <f t="shared" si="10"/>
        <v>4</v>
      </c>
      <c r="Q17" s="53">
        <f t="shared" si="11"/>
        <v>1</v>
      </c>
      <c r="R17" s="54">
        <f t="shared" si="12"/>
        <v>23</v>
      </c>
      <c r="S17" s="54">
        <f t="shared" si="13"/>
        <v>1</v>
      </c>
      <c r="T17" s="54">
        <f t="shared" si="14"/>
        <v>24</v>
      </c>
      <c r="U17" s="21">
        <f t="shared" si="0"/>
        <v>24</v>
      </c>
      <c r="V17" s="21">
        <f t="shared" si="1"/>
        <v>5</v>
      </c>
      <c r="W17" s="21">
        <f t="shared" si="2"/>
        <v>25</v>
      </c>
      <c r="X17" s="55">
        <f t="shared" si="22"/>
        <v>198</v>
      </c>
      <c r="Y17" s="56" t="str">
        <f t="shared" si="15"/>
        <v>EUR</v>
      </c>
      <c r="Z17" s="45">
        <f t="shared" si="18"/>
        <v>0</v>
      </c>
      <c r="AA17" s="94" t="str">
        <f t="shared" si="19"/>
        <v/>
      </c>
      <c r="AB17" s="46"/>
      <c r="AC17" s="7">
        <f t="shared" si="20"/>
        <v>25</v>
      </c>
      <c r="AD17" s="35">
        <f t="shared" si="21"/>
        <v>0</v>
      </c>
      <c r="AE17" s="47">
        <f t="shared" si="16"/>
        <v>7.5</v>
      </c>
      <c r="AF17" s="5"/>
    </row>
    <row r="18" spans="1:32" ht="25" customHeight="1">
      <c r="A18" s="48">
        <v>13</v>
      </c>
      <c r="B18" s="84" t="s">
        <v>47</v>
      </c>
      <c r="C18" s="85"/>
      <c r="D18" s="85"/>
      <c r="E18" s="85"/>
      <c r="F18" s="85"/>
      <c r="G18" s="49" t="s">
        <v>20</v>
      </c>
      <c r="H18" s="77" t="str">
        <f t="shared" si="17"/>
        <v/>
      </c>
      <c r="I18" s="50">
        <f t="shared" si="3"/>
        <v>306</v>
      </c>
      <c r="J18" s="51">
        <f t="shared" si="4"/>
        <v>102</v>
      </c>
      <c r="K18" s="52">
        <f t="shared" si="5"/>
        <v>26</v>
      </c>
      <c r="L18" s="21">
        <f t="shared" si="6"/>
        <v>101.93333333333334</v>
      </c>
      <c r="M18" s="21">
        <f t="shared" si="7"/>
        <v>305.8</v>
      </c>
      <c r="N18" s="21">
        <f t="shared" si="8"/>
        <v>25.483333333333334</v>
      </c>
      <c r="O18" s="53">
        <f t="shared" si="9"/>
        <v>24</v>
      </c>
      <c r="P18" s="53">
        <f t="shared" si="10"/>
        <v>5</v>
      </c>
      <c r="Q18" s="53">
        <f t="shared" si="11"/>
        <v>25</v>
      </c>
      <c r="R18" s="54">
        <f t="shared" si="12"/>
        <v>0</v>
      </c>
      <c r="S18" s="54">
        <f t="shared" si="13"/>
        <v>0</v>
      </c>
      <c r="T18" s="54">
        <f t="shared" si="14"/>
        <v>0</v>
      </c>
      <c r="U18" s="21">
        <f t="shared" si="0"/>
        <v>24</v>
      </c>
      <c r="V18" s="21">
        <f t="shared" si="1"/>
        <v>5</v>
      </c>
      <c r="W18" s="21">
        <f t="shared" si="2"/>
        <v>25</v>
      </c>
      <c r="X18" s="55" t="str">
        <f t="shared" si="22"/>
        <v/>
      </c>
      <c r="Y18" s="56" t="str">
        <f t="shared" si="15"/>
        <v/>
      </c>
      <c r="Z18" s="45">
        <f t="shared" si="18"/>
        <v>0</v>
      </c>
      <c r="AA18" s="94" t="str">
        <f t="shared" si="19"/>
        <v/>
      </c>
      <c r="AB18" s="46"/>
      <c r="AC18" s="7">
        <f t="shared" si="20"/>
        <v>25</v>
      </c>
      <c r="AD18" s="35">
        <f t="shared" si="21"/>
        <v>0</v>
      </c>
      <c r="AE18" s="47" t="str">
        <f t="shared" si="16"/>
        <v/>
      </c>
      <c r="AF18" s="5"/>
    </row>
    <row r="19" spans="1:32" ht="25" customHeight="1">
      <c r="A19" s="48">
        <v>14</v>
      </c>
      <c r="B19" s="84"/>
      <c r="C19" s="85"/>
      <c r="D19" s="85"/>
      <c r="E19" s="85"/>
      <c r="F19" s="85"/>
      <c r="G19" s="49" t="s">
        <v>20</v>
      </c>
      <c r="H19" s="77" t="str">
        <f t="shared" si="17"/>
        <v/>
      </c>
      <c r="I19" s="50">
        <f t="shared" si="3"/>
        <v>306</v>
      </c>
      <c r="J19" s="51">
        <f t="shared" si="4"/>
        <v>102</v>
      </c>
      <c r="K19" s="52">
        <f t="shared" si="5"/>
        <v>26</v>
      </c>
      <c r="L19" s="21">
        <f t="shared" si="6"/>
        <v>101.93333333333334</v>
      </c>
      <c r="M19" s="21">
        <f t="shared" si="7"/>
        <v>305.8</v>
      </c>
      <c r="N19" s="21">
        <f t="shared" si="8"/>
        <v>25.483333333333334</v>
      </c>
      <c r="O19" s="53">
        <f t="shared" si="9"/>
        <v>24</v>
      </c>
      <c r="P19" s="53">
        <f t="shared" si="10"/>
        <v>5</v>
      </c>
      <c r="Q19" s="53">
        <f t="shared" si="11"/>
        <v>25</v>
      </c>
      <c r="R19" s="54">
        <f t="shared" si="12"/>
        <v>0</v>
      </c>
      <c r="S19" s="54">
        <f t="shared" si="13"/>
        <v>0</v>
      </c>
      <c r="T19" s="54">
        <f t="shared" si="14"/>
        <v>0</v>
      </c>
      <c r="U19" s="21">
        <f t="shared" si="0"/>
        <v>24</v>
      </c>
      <c r="V19" s="21">
        <f t="shared" si="1"/>
        <v>5</v>
      </c>
      <c r="W19" s="21">
        <f t="shared" si="2"/>
        <v>25</v>
      </c>
      <c r="X19" s="55" t="str">
        <f t="shared" si="22"/>
        <v/>
      </c>
      <c r="Y19" s="56" t="str">
        <f t="shared" si="15"/>
        <v/>
      </c>
      <c r="Z19" s="45">
        <f t="shared" si="18"/>
        <v>0</v>
      </c>
      <c r="AA19" s="94" t="str">
        <f t="shared" si="19"/>
        <v/>
      </c>
      <c r="AB19" s="46"/>
      <c r="AC19" s="7">
        <f t="shared" si="20"/>
        <v>25</v>
      </c>
      <c r="AD19" s="35">
        <f t="shared" si="21"/>
        <v>0</v>
      </c>
      <c r="AE19" s="47" t="str">
        <f t="shared" si="16"/>
        <v/>
      </c>
      <c r="AF19" s="5"/>
    </row>
    <row r="20" spans="1:32" ht="25" customHeight="1">
      <c r="A20" s="48">
        <v>15</v>
      </c>
      <c r="B20" s="84"/>
      <c r="C20" s="85"/>
      <c r="D20" s="85"/>
      <c r="E20" s="85"/>
      <c r="F20" s="85"/>
      <c r="G20" s="49" t="s">
        <v>20</v>
      </c>
      <c r="H20" s="77" t="str">
        <f t="shared" si="17"/>
        <v/>
      </c>
      <c r="I20" s="50">
        <f t="shared" si="3"/>
        <v>306</v>
      </c>
      <c r="J20" s="51">
        <f t="shared" si="4"/>
        <v>102</v>
      </c>
      <c r="K20" s="52">
        <f t="shared" si="5"/>
        <v>26</v>
      </c>
      <c r="L20" s="21">
        <f t="shared" si="6"/>
        <v>101.93333333333334</v>
      </c>
      <c r="M20" s="21">
        <f t="shared" si="7"/>
        <v>305.8</v>
      </c>
      <c r="N20" s="21">
        <f t="shared" si="8"/>
        <v>25.483333333333334</v>
      </c>
      <c r="O20" s="53">
        <f t="shared" si="9"/>
        <v>24</v>
      </c>
      <c r="P20" s="53">
        <f t="shared" si="10"/>
        <v>5</v>
      </c>
      <c r="Q20" s="53">
        <f t="shared" si="11"/>
        <v>25</v>
      </c>
      <c r="R20" s="54">
        <f t="shared" si="12"/>
        <v>0</v>
      </c>
      <c r="S20" s="54">
        <f t="shared" si="13"/>
        <v>0</v>
      </c>
      <c r="T20" s="54">
        <f t="shared" si="14"/>
        <v>0</v>
      </c>
      <c r="U20" s="21">
        <f t="shared" si="0"/>
        <v>24</v>
      </c>
      <c r="V20" s="21">
        <f t="shared" si="1"/>
        <v>5</v>
      </c>
      <c r="W20" s="21">
        <f t="shared" si="2"/>
        <v>25</v>
      </c>
      <c r="X20" s="55" t="str">
        <f t="shared" si="22"/>
        <v/>
      </c>
      <c r="Y20" s="56" t="str">
        <f t="shared" si="15"/>
        <v/>
      </c>
      <c r="Z20" s="45">
        <f t="shared" si="18"/>
        <v>0</v>
      </c>
      <c r="AA20" s="94" t="str">
        <f t="shared" si="19"/>
        <v/>
      </c>
      <c r="AB20" s="46"/>
      <c r="AC20" s="7">
        <f t="shared" si="20"/>
        <v>25</v>
      </c>
      <c r="AD20" s="35">
        <f t="shared" si="21"/>
        <v>0</v>
      </c>
      <c r="AE20" s="47" t="str">
        <f t="shared" si="16"/>
        <v/>
      </c>
      <c r="AF20" s="5"/>
    </row>
    <row r="21" spans="1:32" ht="25" customHeight="1">
      <c r="A21" s="48">
        <v>16</v>
      </c>
      <c r="B21" s="84"/>
      <c r="C21" s="85"/>
      <c r="D21" s="85"/>
      <c r="E21" s="85"/>
      <c r="F21" s="85"/>
      <c r="G21" s="49" t="s">
        <v>20</v>
      </c>
      <c r="H21" s="77" t="str">
        <f t="shared" si="17"/>
        <v/>
      </c>
      <c r="I21" s="50">
        <f t="shared" si="3"/>
        <v>306</v>
      </c>
      <c r="J21" s="51">
        <f t="shared" si="4"/>
        <v>102</v>
      </c>
      <c r="K21" s="52">
        <f t="shared" si="5"/>
        <v>26</v>
      </c>
      <c r="L21" s="21">
        <f t="shared" si="6"/>
        <v>101.93333333333334</v>
      </c>
      <c r="M21" s="21">
        <f t="shared" si="7"/>
        <v>305.8</v>
      </c>
      <c r="N21" s="21">
        <f t="shared" si="8"/>
        <v>25.483333333333334</v>
      </c>
      <c r="O21" s="53">
        <f t="shared" si="9"/>
        <v>24</v>
      </c>
      <c r="P21" s="53">
        <f t="shared" si="10"/>
        <v>5</v>
      </c>
      <c r="Q21" s="53">
        <f t="shared" si="11"/>
        <v>25</v>
      </c>
      <c r="R21" s="54">
        <f t="shared" si="12"/>
        <v>0</v>
      </c>
      <c r="S21" s="54">
        <f t="shared" si="13"/>
        <v>0</v>
      </c>
      <c r="T21" s="54">
        <f t="shared" si="14"/>
        <v>0</v>
      </c>
      <c r="U21" s="21">
        <f t="shared" si="0"/>
        <v>24</v>
      </c>
      <c r="V21" s="21">
        <f t="shared" si="1"/>
        <v>5</v>
      </c>
      <c r="W21" s="21">
        <f t="shared" si="2"/>
        <v>25</v>
      </c>
      <c r="X21" s="55" t="str">
        <f t="shared" si="22"/>
        <v/>
      </c>
      <c r="Y21" s="56" t="str">
        <f t="shared" si="15"/>
        <v/>
      </c>
      <c r="Z21" s="45">
        <f t="shared" si="18"/>
        <v>0</v>
      </c>
      <c r="AA21" s="94" t="str">
        <f t="shared" si="19"/>
        <v/>
      </c>
      <c r="AB21" s="46"/>
      <c r="AC21" s="7">
        <f t="shared" si="20"/>
        <v>25</v>
      </c>
      <c r="AD21" s="35">
        <f t="shared" si="21"/>
        <v>0</v>
      </c>
      <c r="AE21" s="47" t="str">
        <f t="shared" si="16"/>
        <v/>
      </c>
      <c r="AF21" s="5"/>
    </row>
    <row r="22" spans="1:32" ht="25" customHeight="1">
      <c r="A22" s="48">
        <v>17</v>
      </c>
      <c r="B22" s="84"/>
      <c r="C22" s="85"/>
      <c r="D22" s="85"/>
      <c r="E22" s="85"/>
      <c r="F22" s="85"/>
      <c r="G22" s="49" t="s">
        <v>20</v>
      </c>
      <c r="H22" s="77" t="str">
        <f t="shared" si="17"/>
        <v/>
      </c>
      <c r="I22" s="50">
        <f t="shared" si="3"/>
        <v>306</v>
      </c>
      <c r="J22" s="51">
        <f t="shared" si="4"/>
        <v>102</v>
      </c>
      <c r="K22" s="52">
        <f t="shared" si="5"/>
        <v>26</v>
      </c>
      <c r="L22" s="21">
        <f t="shared" si="6"/>
        <v>101.93333333333334</v>
      </c>
      <c r="M22" s="21">
        <f t="shared" si="7"/>
        <v>305.8</v>
      </c>
      <c r="N22" s="21">
        <f t="shared" si="8"/>
        <v>25.483333333333334</v>
      </c>
      <c r="O22" s="53">
        <f t="shared" si="9"/>
        <v>24</v>
      </c>
      <c r="P22" s="53">
        <f t="shared" si="10"/>
        <v>5</v>
      </c>
      <c r="Q22" s="53">
        <f t="shared" si="11"/>
        <v>25</v>
      </c>
      <c r="R22" s="54">
        <f t="shared" si="12"/>
        <v>0</v>
      </c>
      <c r="S22" s="54">
        <f t="shared" si="13"/>
        <v>0</v>
      </c>
      <c r="T22" s="54">
        <f t="shared" si="14"/>
        <v>0</v>
      </c>
      <c r="U22" s="21">
        <f t="shared" si="0"/>
        <v>24</v>
      </c>
      <c r="V22" s="21">
        <f t="shared" si="1"/>
        <v>5</v>
      </c>
      <c r="W22" s="21">
        <f t="shared" si="2"/>
        <v>25</v>
      </c>
      <c r="X22" s="55" t="str">
        <f t="shared" si="22"/>
        <v/>
      </c>
      <c r="Y22" s="56" t="str">
        <f t="shared" si="15"/>
        <v/>
      </c>
      <c r="Z22" s="45">
        <f t="shared" si="18"/>
        <v>0</v>
      </c>
      <c r="AA22" s="94" t="str">
        <f t="shared" si="19"/>
        <v/>
      </c>
      <c r="AB22" s="46"/>
      <c r="AC22" s="7">
        <f t="shared" si="20"/>
        <v>25</v>
      </c>
      <c r="AD22" s="35">
        <f t="shared" si="21"/>
        <v>0</v>
      </c>
      <c r="AE22" s="47" t="str">
        <f t="shared" si="16"/>
        <v/>
      </c>
      <c r="AF22" s="5"/>
    </row>
    <row r="23" spans="1:32" ht="25" customHeight="1">
      <c r="A23" s="48">
        <v>18</v>
      </c>
      <c r="B23" s="84"/>
      <c r="C23" s="85"/>
      <c r="D23" s="85"/>
      <c r="E23" s="85"/>
      <c r="F23" s="85"/>
      <c r="G23" s="49" t="s">
        <v>20</v>
      </c>
      <c r="H23" s="77" t="str">
        <f t="shared" si="17"/>
        <v/>
      </c>
      <c r="I23" s="50">
        <f t="shared" si="3"/>
        <v>306</v>
      </c>
      <c r="J23" s="51">
        <f t="shared" si="4"/>
        <v>102</v>
      </c>
      <c r="K23" s="52">
        <f t="shared" si="5"/>
        <v>26</v>
      </c>
      <c r="L23" s="21">
        <f t="shared" si="6"/>
        <v>101.93333333333334</v>
      </c>
      <c r="M23" s="21">
        <f t="shared" si="7"/>
        <v>305.8</v>
      </c>
      <c r="N23" s="21">
        <f t="shared" si="8"/>
        <v>25.483333333333334</v>
      </c>
      <c r="O23" s="53">
        <f t="shared" si="9"/>
        <v>24</v>
      </c>
      <c r="P23" s="53">
        <f t="shared" si="10"/>
        <v>5</v>
      </c>
      <c r="Q23" s="53">
        <f t="shared" si="11"/>
        <v>25</v>
      </c>
      <c r="R23" s="54">
        <f t="shared" si="12"/>
        <v>0</v>
      </c>
      <c r="S23" s="54">
        <f t="shared" si="13"/>
        <v>0</v>
      </c>
      <c r="T23" s="54">
        <f t="shared" si="14"/>
        <v>0</v>
      </c>
      <c r="U23" s="21">
        <f t="shared" si="0"/>
        <v>24</v>
      </c>
      <c r="V23" s="21">
        <f t="shared" si="1"/>
        <v>5</v>
      </c>
      <c r="W23" s="21">
        <f t="shared" si="2"/>
        <v>25</v>
      </c>
      <c r="X23" s="55" t="str">
        <f t="shared" si="22"/>
        <v/>
      </c>
      <c r="Y23" s="56" t="str">
        <f t="shared" si="15"/>
        <v/>
      </c>
      <c r="Z23" s="45">
        <f t="shared" si="18"/>
        <v>0</v>
      </c>
      <c r="AA23" s="94" t="str">
        <f t="shared" si="19"/>
        <v/>
      </c>
      <c r="AB23" s="46"/>
      <c r="AC23" s="7">
        <f t="shared" si="20"/>
        <v>25</v>
      </c>
      <c r="AD23" s="35">
        <f t="shared" si="21"/>
        <v>0</v>
      </c>
      <c r="AE23" s="47" t="str">
        <f t="shared" si="16"/>
        <v/>
      </c>
      <c r="AF23" s="5"/>
    </row>
    <row r="24" spans="1:32" ht="25" customHeight="1">
      <c r="A24" s="48">
        <v>19</v>
      </c>
      <c r="B24" s="86"/>
      <c r="C24" s="87"/>
      <c r="D24" s="87"/>
      <c r="E24" s="87"/>
      <c r="F24" s="87"/>
      <c r="G24" s="49" t="s">
        <v>20</v>
      </c>
      <c r="H24" s="77" t="str">
        <f t="shared" si="17"/>
        <v/>
      </c>
      <c r="I24" s="50">
        <f t="shared" si="3"/>
        <v>306</v>
      </c>
      <c r="J24" s="51">
        <f t="shared" si="4"/>
        <v>102</v>
      </c>
      <c r="K24" s="52">
        <f t="shared" si="5"/>
        <v>26</v>
      </c>
      <c r="L24" s="21">
        <f t="shared" si="6"/>
        <v>101.93333333333334</v>
      </c>
      <c r="M24" s="21">
        <f t="shared" si="7"/>
        <v>305.8</v>
      </c>
      <c r="N24" s="21">
        <f t="shared" si="8"/>
        <v>25.483333333333334</v>
      </c>
      <c r="O24" s="53">
        <f t="shared" si="9"/>
        <v>24</v>
      </c>
      <c r="P24" s="53">
        <f t="shared" si="10"/>
        <v>5</v>
      </c>
      <c r="Q24" s="53">
        <f t="shared" si="11"/>
        <v>25</v>
      </c>
      <c r="R24" s="54">
        <f t="shared" si="12"/>
        <v>0</v>
      </c>
      <c r="S24" s="54">
        <f t="shared" si="13"/>
        <v>0</v>
      </c>
      <c r="T24" s="54">
        <f t="shared" si="14"/>
        <v>0</v>
      </c>
      <c r="U24" s="21">
        <f t="shared" si="0"/>
        <v>24</v>
      </c>
      <c r="V24" s="21">
        <f t="shared" si="1"/>
        <v>5</v>
      </c>
      <c r="W24" s="21">
        <f t="shared" si="2"/>
        <v>25</v>
      </c>
      <c r="X24" s="55" t="str">
        <f t="shared" si="22"/>
        <v/>
      </c>
      <c r="Y24" s="56" t="str">
        <f t="shared" si="15"/>
        <v/>
      </c>
      <c r="Z24" s="45">
        <f t="shared" si="18"/>
        <v>0</v>
      </c>
      <c r="AA24" s="94" t="str">
        <f t="shared" si="19"/>
        <v/>
      </c>
      <c r="AB24" s="46"/>
      <c r="AC24" s="7">
        <f t="shared" si="20"/>
        <v>25</v>
      </c>
      <c r="AD24" s="35">
        <f t="shared" si="21"/>
        <v>0</v>
      </c>
      <c r="AE24" s="47" t="str">
        <f t="shared" si="16"/>
        <v/>
      </c>
      <c r="AF24" s="5"/>
    </row>
    <row r="25" spans="1:32" ht="25" customHeight="1">
      <c r="A25" s="48">
        <v>20</v>
      </c>
      <c r="B25" s="84"/>
      <c r="C25" s="85"/>
      <c r="D25" s="85"/>
      <c r="E25" s="85"/>
      <c r="F25" s="85"/>
      <c r="G25" s="49" t="s">
        <v>20</v>
      </c>
      <c r="H25" s="77" t="str">
        <f t="shared" si="17"/>
        <v/>
      </c>
      <c r="I25" s="50">
        <f t="shared" si="3"/>
        <v>306</v>
      </c>
      <c r="J25" s="51">
        <f t="shared" si="4"/>
        <v>102</v>
      </c>
      <c r="K25" s="52">
        <f t="shared" si="5"/>
        <v>26</v>
      </c>
      <c r="L25" s="21">
        <f t="shared" si="6"/>
        <v>101.93333333333334</v>
      </c>
      <c r="M25" s="21">
        <f t="shared" si="7"/>
        <v>305.8</v>
      </c>
      <c r="N25" s="21">
        <f t="shared" si="8"/>
        <v>25.483333333333334</v>
      </c>
      <c r="O25" s="53">
        <f t="shared" si="9"/>
        <v>24</v>
      </c>
      <c r="P25" s="53">
        <f t="shared" si="10"/>
        <v>5</v>
      </c>
      <c r="Q25" s="53">
        <f t="shared" si="11"/>
        <v>25</v>
      </c>
      <c r="R25" s="54">
        <f t="shared" si="12"/>
        <v>0</v>
      </c>
      <c r="S25" s="54">
        <f t="shared" si="13"/>
        <v>0</v>
      </c>
      <c r="T25" s="54">
        <f t="shared" si="14"/>
        <v>0</v>
      </c>
      <c r="U25" s="21">
        <f t="shared" si="0"/>
        <v>24</v>
      </c>
      <c r="V25" s="21">
        <f t="shared" si="1"/>
        <v>5</v>
      </c>
      <c r="W25" s="21">
        <f t="shared" si="2"/>
        <v>25</v>
      </c>
      <c r="X25" s="55" t="str">
        <f t="shared" si="22"/>
        <v/>
      </c>
      <c r="Y25" s="56" t="str">
        <f t="shared" si="15"/>
        <v/>
      </c>
      <c r="Z25" s="45">
        <f t="shared" si="18"/>
        <v>0</v>
      </c>
      <c r="AA25" s="94" t="str">
        <f t="shared" si="19"/>
        <v/>
      </c>
      <c r="AB25" s="46"/>
      <c r="AC25" s="7">
        <f t="shared" si="20"/>
        <v>25</v>
      </c>
      <c r="AD25" s="35">
        <f t="shared" si="21"/>
        <v>0</v>
      </c>
      <c r="AE25" s="47" t="str">
        <f t="shared" si="16"/>
        <v/>
      </c>
      <c r="AF25" s="5"/>
    </row>
    <row r="26" spans="1:32" ht="25" customHeight="1">
      <c r="A26" s="48">
        <v>21</v>
      </c>
      <c r="B26" s="84"/>
      <c r="C26" s="85"/>
      <c r="D26" s="85"/>
      <c r="E26" s="85"/>
      <c r="F26" s="85"/>
      <c r="G26" s="49" t="s">
        <v>20</v>
      </c>
      <c r="H26" s="77" t="str">
        <f t="shared" si="17"/>
        <v/>
      </c>
      <c r="I26" s="50">
        <f t="shared" si="3"/>
        <v>306</v>
      </c>
      <c r="J26" s="51">
        <f t="shared" si="4"/>
        <v>102</v>
      </c>
      <c r="K26" s="52">
        <f t="shared" si="5"/>
        <v>26</v>
      </c>
      <c r="L26" s="21">
        <f t="shared" si="6"/>
        <v>101.93333333333334</v>
      </c>
      <c r="M26" s="21">
        <f t="shared" si="7"/>
        <v>305.8</v>
      </c>
      <c r="N26" s="21">
        <f t="shared" si="8"/>
        <v>25.483333333333334</v>
      </c>
      <c r="O26" s="53">
        <f t="shared" si="9"/>
        <v>24</v>
      </c>
      <c r="P26" s="53">
        <f t="shared" si="10"/>
        <v>5</v>
      </c>
      <c r="Q26" s="53">
        <f t="shared" si="11"/>
        <v>25</v>
      </c>
      <c r="R26" s="54">
        <f t="shared" si="12"/>
        <v>0</v>
      </c>
      <c r="S26" s="54">
        <f t="shared" si="13"/>
        <v>0</v>
      </c>
      <c r="T26" s="54">
        <f t="shared" si="14"/>
        <v>0</v>
      </c>
      <c r="U26" s="21">
        <f t="shared" si="0"/>
        <v>24</v>
      </c>
      <c r="V26" s="21">
        <f t="shared" si="1"/>
        <v>5</v>
      </c>
      <c r="W26" s="21">
        <f t="shared" si="2"/>
        <v>25</v>
      </c>
      <c r="X26" s="55" t="str">
        <f t="shared" si="22"/>
        <v/>
      </c>
      <c r="Y26" s="56" t="str">
        <f t="shared" si="15"/>
        <v/>
      </c>
      <c r="Z26" s="45">
        <f t="shared" si="18"/>
        <v>0</v>
      </c>
      <c r="AA26" s="94" t="str">
        <f t="shared" si="19"/>
        <v/>
      </c>
      <c r="AB26" s="46"/>
      <c r="AC26" s="7">
        <f t="shared" si="20"/>
        <v>25</v>
      </c>
      <c r="AD26" s="35">
        <f t="shared" si="21"/>
        <v>0</v>
      </c>
      <c r="AE26" s="47" t="str">
        <f t="shared" si="16"/>
        <v/>
      </c>
      <c r="AF26" s="5"/>
    </row>
    <row r="27" spans="1:32" ht="25" customHeight="1">
      <c r="A27" s="48">
        <v>22</v>
      </c>
      <c r="B27" s="84"/>
      <c r="C27" s="85"/>
      <c r="D27" s="85"/>
      <c r="E27" s="85"/>
      <c r="F27" s="85"/>
      <c r="G27" s="49" t="s">
        <v>20</v>
      </c>
      <c r="H27" s="77" t="str">
        <f t="shared" si="17"/>
        <v/>
      </c>
      <c r="I27" s="50">
        <f t="shared" si="3"/>
        <v>306</v>
      </c>
      <c r="J27" s="51">
        <f t="shared" si="4"/>
        <v>102</v>
      </c>
      <c r="K27" s="52">
        <f t="shared" si="5"/>
        <v>26</v>
      </c>
      <c r="L27" s="21">
        <f t="shared" si="6"/>
        <v>101.93333333333334</v>
      </c>
      <c r="M27" s="21">
        <f t="shared" si="7"/>
        <v>305.8</v>
      </c>
      <c r="N27" s="21">
        <f t="shared" si="8"/>
        <v>25.483333333333334</v>
      </c>
      <c r="O27" s="53">
        <f t="shared" si="9"/>
        <v>24</v>
      </c>
      <c r="P27" s="53">
        <f t="shared" si="10"/>
        <v>5</v>
      </c>
      <c r="Q27" s="53">
        <f t="shared" si="11"/>
        <v>25</v>
      </c>
      <c r="R27" s="54">
        <f t="shared" si="12"/>
        <v>0</v>
      </c>
      <c r="S27" s="54">
        <f t="shared" si="13"/>
        <v>0</v>
      </c>
      <c r="T27" s="54">
        <f t="shared" si="14"/>
        <v>0</v>
      </c>
      <c r="U27" s="21">
        <f t="shared" si="0"/>
        <v>24</v>
      </c>
      <c r="V27" s="21">
        <f t="shared" si="1"/>
        <v>5</v>
      </c>
      <c r="W27" s="21">
        <f t="shared" si="2"/>
        <v>25</v>
      </c>
      <c r="X27" s="55" t="str">
        <f t="shared" si="22"/>
        <v/>
      </c>
      <c r="Y27" s="56" t="str">
        <f t="shared" si="15"/>
        <v/>
      </c>
      <c r="Z27" s="45">
        <f t="shared" si="18"/>
        <v>0</v>
      </c>
      <c r="AA27" s="94" t="str">
        <f t="shared" si="19"/>
        <v/>
      </c>
      <c r="AB27" s="46"/>
      <c r="AC27" s="7">
        <f t="shared" si="20"/>
        <v>25</v>
      </c>
      <c r="AD27" s="35">
        <f t="shared" si="21"/>
        <v>0</v>
      </c>
      <c r="AE27" s="47" t="str">
        <f t="shared" si="16"/>
        <v/>
      </c>
      <c r="AF27" s="5"/>
    </row>
    <row r="28" spans="1:32" ht="25" customHeight="1">
      <c r="A28" s="48">
        <v>23</v>
      </c>
      <c r="B28" s="84"/>
      <c r="C28" s="85"/>
      <c r="D28" s="85"/>
      <c r="E28" s="85"/>
      <c r="F28" s="85"/>
      <c r="G28" s="49" t="s">
        <v>20</v>
      </c>
      <c r="H28" s="77" t="str">
        <f t="shared" si="17"/>
        <v/>
      </c>
      <c r="I28" s="50">
        <f t="shared" si="3"/>
        <v>306</v>
      </c>
      <c r="J28" s="51">
        <f t="shared" si="4"/>
        <v>102</v>
      </c>
      <c r="K28" s="52">
        <f t="shared" si="5"/>
        <v>26</v>
      </c>
      <c r="L28" s="21">
        <f t="shared" si="6"/>
        <v>101.93333333333334</v>
      </c>
      <c r="M28" s="21">
        <f t="shared" si="7"/>
        <v>305.8</v>
      </c>
      <c r="N28" s="21">
        <f t="shared" si="8"/>
        <v>25.483333333333334</v>
      </c>
      <c r="O28" s="53">
        <f t="shared" si="9"/>
        <v>24</v>
      </c>
      <c r="P28" s="53">
        <f t="shared" si="10"/>
        <v>5</v>
      </c>
      <c r="Q28" s="53">
        <f t="shared" si="11"/>
        <v>25</v>
      </c>
      <c r="R28" s="54">
        <f t="shared" si="12"/>
        <v>0</v>
      </c>
      <c r="S28" s="54">
        <f t="shared" si="13"/>
        <v>0</v>
      </c>
      <c r="T28" s="54">
        <f t="shared" si="14"/>
        <v>0</v>
      </c>
      <c r="U28" s="21">
        <f t="shared" si="0"/>
        <v>24</v>
      </c>
      <c r="V28" s="21">
        <f t="shared" si="1"/>
        <v>5</v>
      </c>
      <c r="W28" s="21">
        <f t="shared" si="2"/>
        <v>25</v>
      </c>
      <c r="X28" s="55" t="str">
        <f t="shared" si="22"/>
        <v/>
      </c>
      <c r="Y28" s="56" t="str">
        <f t="shared" si="15"/>
        <v/>
      </c>
      <c r="Z28" s="45">
        <f t="shared" si="18"/>
        <v>0</v>
      </c>
      <c r="AA28" s="94" t="str">
        <f t="shared" si="19"/>
        <v/>
      </c>
      <c r="AB28" s="46"/>
      <c r="AC28" s="7">
        <f t="shared" si="20"/>
        <v>25</v>
      </c>
      <c r="AD28" s="35">
        <f t="shared" si="21"/>
        <v>0</v>
      </c>
      <c r="AE28" s="47" t="str">
        <f t="shared" si="16"/>
        <v/>
      </c>
      <c r="AF28" s="5"/>
    </row>
    <row r="29" spans="1:32" ht="25" customHeight="1">
      <c r="A29" s="48">
        <v>24</v>
      </c>
      <c r="B29" s="84"/>
      <c r="C29" s="85"/>
      <c r="D29" s="85"/>
      <c r="E29" s="85"/>
      <c r="F29" s="85"/>
      <c r="G29" s="49" t="s">
        <v>20</v>
      </c>
      <c r="H29" s="77" t="str">
        <f t="shared" si="17"/>
        <v/>
      </c>
      <c r="I29" s="50">
        <f t="shared" si="3"/>
        <v>306</v>
      </c>
      <c r="J29" s="51">
        <f t="shared" si="4"/>
        <v>102</v>
      </c>
      <c r="K29" s="52">
        <f t="shared" si="5"/>
        <v>26</v>
      </c>
      <c r="L29" s="21">
        <f t="shared" si="6"/>
        <v>101.93333333333334</v>
      </c>
      <c r="M29" s="21">
        <f t="shared" si="7"/>
        <v>305.8</v>
      </c>
      <c r="N29" s="21">
        <f t="shared" si="8"/>
        <v>25.483333333333334</v>
      </c>
      <c r="O29" s="53">
        <f t="shared" si="9"/>
        <v>24</v>
      </c>
      <c r="P29" s="53">
        <f t="shared" si="10"/>
        <v>5</v>
      </c>
      <c r="Q29" s="53">
        <f t="shared" si="11"/>
        <v>25</v>
      </c>
      <c r="R29" s="54">
        <f t="shared" si="12"/>
        <v>0</v>
      </c>
      <c r="S29" s="54">
        <f t="shared" si="13"/>
        <v>0</v>
      </c>
      <c r="T29" s="54">
        <f t="shared" si="14"/>
        <v>0</v>
      </c>
      <c r="U29" s="21">
        <f t="shared" si="0"/>
        <v>24</v>
      </c>
      <c r="V29" s="21">
        <f t="shared" si="1"/>
        <v>5</v>
      </c>
      <c r="W29" s="21">
        <f t="shared" si="2"/>
        <v>25</v>
      </c>
      <c r="X29" s="55" t="str">
        <f t="shared" si="22"/>
        <v/>
      </c>
      <c r="Y29" s="56" t="str">
        <f t="shared" si="15"/>
        <v/>
      </c>
      <c r="Z29" s="45">
        <f t="shared" si="18"/>
        <v>0</v>
      </c>
      <c r="AA29" s="94" t="str">
        <f t="shared" si="19"/>
        <v/>
      </c>
      <c r="AB29" s="46"/>
      <c r="AC29" s="7">
        <f t="shared" si="20"/>
        <v>25</v>
      </c>
      <c r="AD29" s="35">
        <f t="shared" si="21"/>
        <v>0</v>
      </c>
      <c r="AE29" s="47" t="str">
        <f t="shared" si="16"/>
        <v/>
      </c>
      <c r="AF29" s="5"/>
    </row>
    <row r="30" spans="1:32" ht="25" customHeight="1">
      <c r="A30" s="48">
        <v>25</v>
      </c>
      <c r="B30" s="84"/>
      <c r="C30" s="85"/>
      <c r="D30" s="85"/>
      <c r="E30" s="85"/>
      <c r="F30" s="85"/>
      <c r="G30" s="49" t="s">
        <v>20</v>
      </c>
      <c r="H30" s="77" t="str">
        <f t="shared" si="17"/>
        <v/>
      </c>
      <c r="I30" s="50">
        <f t="shared" si="3"/>
        <v>306</v>
      </c>
      <c r="J30" s="51">
        <f t="shared" si="4"/>
        <v>102</v>
      </c>
      <c r="K30" s="52">
        <f t="shared" si="5"/>
        <v>26</v>
      </c>
      <c r="L30" s="21">
        <f t="shared" si="6"/>
        <v>101.93333333333334</v>
      </c>
      <c r="M30" s="21">
        <f t="shared" si="7"/>
        <v>305.8</v>
      </c>
      <c r="N30" s="21">
        <f t="shared" si="8"/>
        <v>25.483333333333334</v>
      </c>
      <c r="O30" s="53">
        <f t="shared" si="9"/>
        <v>24</v>
      </c>
      <c r="P30" s="53">
        <f t="shared" si="10"/>
        <v>5</v>
      </c>
      <c r="Q30" s="53">
        <f t="shared" si="11"/>
        <v>25</v>
      </c>
      <c r="R30" s="54">
        <f t="shared" si="12"/>
        <v>0</v>
      </c>
      <c r="S30" s="54">
        <f t="shared" si="13"/>
        <v>0</v>
      </c>
      <c r="T30" s="54">
        <f t="shared" si="14"/>
        <v>0</v>
      </c>
      <c r="U30" s="21">
        <f t="shared" si="0"/>
        <v>24</v>
      </c>
      <c r="V30" s="21">
        <f t="shared" si="1"/>
        <v>5</v>
      </c>
      <c r="W30" s="21">
        <f t="shared" si="2"/>
        <v>25</v>
      </c>
      <c r="X30" s="55" t="str">
        <f t="shared" si="22"/>
        <v/>
      </c>
      <c r="Y30" s="56" t="str">
        <f t="shared" si="15"/>
        <v/>
      </c>
      <c r="Z30" s="45">
        <f t="shared" si="18"/>
        <v>0</v>
      </c>
      <c r="AA30" s="94" t="str">
        <f t="shared" si="19"/>
        <v/>
      </c>
      <c r="AB30" s="46"/>
      <c r="AC30" s="7">
        <f t="shared" si="20"/>
        <v>25</v>
      </c>
      <c r="AD30" s="35">
        <f t="shared" si="21"/>
        <v>0</v>
      </c>
      <c r="AE30" s="47" t="str">
        <f t="shared" si="16"/>
        <v/>
      </c>
      <c r="AF30" s="5"/>
    </row>
    <row r="31" spans="1:32" ht="25" customHeight="1">
      <c r="A31" s="48">
        <v>26</v>
      </c>
      <c r="B31" s="84"/>
      <c r="C31" s="85"/>
      <c r="D31" s="85"/>
      <c r="E31" s="85"/>
      <c r="F31" s="85"/>
      <c r="G31" s="49" t="s">
        <v>20</v>
      </c>
      <c r="H31" s="77" t="str">
        <f t="shared" si="17"/>
        <v/>
      </c>
      <c r="I31" s="50">
        <f t="shared" si="3"/>
        <v>306</v>
      </c>
      <c r="J31" s="51">
        <f t="shared" si="4"/>
        <v>102</v>
      </c>
      <c r="K31" s="52">
        <f t="shared" si="5"/>
        <v>26</v>
      </c>
      <c r="L31" s="21">
        <f t="shared" si="6"/>
        <v>101.93333333333334</v>
      </c>
      <c r="M31" s="21">
        <f t="shared" si="7"/>
        <v>305.8</v>
      </c>
      <c r="N31" s="21">
        <f t="shared" si="8"/>
        <v>25.483333333333334</v>
      </c>
      <c r="O31" s="53">
        <f t="shared" si="9"/>
        <v>24</v>
      </c>
      <c r="P31" s="53">
        <f t="shared" si="10"/>
        <v>5</v>
      </c>
      <c r="Q31" s="53">
        <f t="shared" si="11"/>
        <v>25</v>
      </c>
      <c r="R31" s="54">
        <f t="shared" si="12"/>
        <v>0</v>
      </c>
      <c r="S31" s="54">
        <f t="shared" si="13"/>
        <v>0</v>
      </c>
      <c r="T31" s="54">
        <f t="shared" si="14"/>
        <v>0</v>
      </c>
      <c r="U31" s="21">
        <f t="shared" si="0"/>
        <v>24</v>
      </c>
      <c r="V31" s="21">
        <f t="shared" si="1"/>
        <v>5</v>
      </c>
      <c r="W31" s="21">
        <f t="shared" si="2"/>
        <v>25</v>
      </c>
      <c r="X31" s="55" t="str">
        <f t="shared" si="22"/>
        <v/>
      </c>
      <c r="Y31" s="56" t="str">
        <f t="shared" si="15"/>
        <v/>
      </c>
      <c r="Z31" s="45">
        <f t="shared" si="18"/>
        <v>0</v>
      </c>
      <c r="AA31" s="94" t="str">
        <f t="shared" si="19"/>
        <v/>
      </c>
      <c r="AB31" s="46"/>
      <c r="AC31" s="7">
        <f t="shared" si="20"/>
        <v>25</v>
      </c>
      <c r="AD31" s="35">
        <f t="shared" si="21"/>
        <v>0</v>
      </c>
      <c r="AE31" s="47" t="str">
        <f t="shared" si="16"/>
        <v/>
      </c>
      <c r="AF31" s="5"/>
    </row>
    <row r="32" spans="1:32" ht="25" customHeight="1">
      <c r="A32" s="48">
        <v>27</v>
      </c>
      <c r="B32" s="84"/>
      <c r="C32" s="85"/>
      <c r="D32" s="85"/>
      <c r="E32" s="85"/>
      <c r="F32" s="85"/>
      <c r="G32" s="49" t="s">
        <v>20</v>
      </c>
      <c r="H32" s="77" t="str">
        <f t="shared" si="17"/>
        <v/>
      </c>
      <c r="I32" s="50">
        <f t="shared" si="3"/>
        <v>306</v>
      </c>
      <c r="J32" s="51">
        <f t="shared" si="4"/>
        <v>102</v>
      </c>
      <c r="K32" s="52">
        <f t="shared" si="5"/>
        <v>26</v>
      </c>
      <c r="L32" s="21">
        <f t="shared" si="6"/>
        <v>101.93333333333334</v>
      </c>
      <c r="M32" s="21">
        <f t="shared" si="7"/>
        <v>305.8</v>
      </c>
      <c r="N32" s="21">
        <f t="shared" si="8"/>
        <v>25.483333333333334</v>
      </c>
      <c r="O32" s="53">
        <f t="shared" si="9"/>
        <v>24</v>
      </c>
      <c r="P32" s="53">
        <f t="shared" si="10"/>
        <v>5</v>
      </c>
      <c r="Q32" s="53">
        <f t="shared" si="11"/>
        <v>25</v>
      </c>
      <c r="R32" s="54">
        <f t="shared" si="12"/>
        <v>0</v>
      </c>
      <c r="S32" s="54">
        <f t="shared" si="13"/>
        <v>0</v>
      </c>
      <c r="T32" s="54">
        <f t="shared" si="14"/>
        <v>0</v>
      </c>
      <c r="U32" s="21">
        <f t="shared" si="0"/>
        <v>24</v>
      </c>
      <c r="V32" s="21">
        <f t="shared" si="1"/>
        <v>5</v>
      </c>
      <c r="W32" s="21">
        <f t="shared" si="2"/>
        <v>25</v>
      </c>
      <c r="X32" s="55" t="str">
        <f t="shared" si="22"/>
        <v/>
      </c>
      <c r="Y32" s="56" t="str">
        <f t="shared" si="15"/>
        <v/>
      </c>
      <c r="Z32" s="45">
        <f t="shared" si="18"/>
        <v>0</v>
      </c>
      <c r="AA32" s="94" t="str">
        <f t="shared" si="19"/>
        <v/>
      </c>
      <c r="AB32" s="46"/>
      <c r="AC32" s="7">
        <f t="shared" si="20"/>
        <v>25</v>
      </c>
      <c r="AD32" s="35">
        <f t="shared" si="21"/>
        <v>0</v>
      </c>
      <c r="AE32" s="47" t="str">
        <f t="shared" si="16"/>
        <v/>
      </c>
      <c r="AF32" s="5"/>
    </row>
    <row r="33" spans="1:32" ht="25" customHeight="1">
      <c r="A33" s="48">
        <v>28</v>
      </c>
      <c r="B33" s="84"/>
      <c r="C33" s="85"/>
      <c r="D33" s="85"/>
      <c r="E33" s="85"/>
      <c r="F33" s="85"/>
      <c r="G33" s="49" t="s">
        <v>20</v>
      </c>
      <c r="H33" s="77" t="str">
        <f t="shared" si="17"/>
        <v/>
      </c>
      <c r="I33" s="50">
        <f t="shared" si="3"/>
        <v>306</v>
      </c>
      <c r="J33" s="51">
        <f t="shared" si="4"/>
        <v>102</v>
      </c>
      <c r="K33" s="52">
        <f t="shared" si="5"/>
        <v>26</v>
      </c>
      <c r="L33" s="21">
        <f t="shared" si="6"/>
        <v>101.93333333333334</v>
      </c>
      <c r="M33" s="21">
        <f t="shared" si="7"/>
        <v>305.8</v>
      </c>
      <c r="N33" s="21">
        <f t="shared" si="8"/>
        <v>25.483333333333334</v>
      </c>
      <c r="O33" s="53">
        <f t="shared" si="9"/>
        <v>24</v>
      </c>
      <c r="P33" s="53">
        <f t="shared" si="10"/>
        <v>5</v>
      </c>
      <c r="Q33" s="53">
        <f t="shared" si="11"/>
        <v>25</v>
      </c>
      <c r="R33" s="54">
        <f t="shared" si="12"/>
        <v>0</v>
      </c>
      <c r="S33" s="54">
        <f t="shared" si="13"/>
        <v>0</v>
      </c>
      <c r="T33" s="54">
        <f t="shared" si="14"/>
        <v>0</v>
      </c>
      <c r="U33" s="21">
        <f t="shared" si="0"/>
        <v>24</v>
      </c>
      <c r="V33" s="21">
        <f t="shared" si="1"/>
        <v>5</v>
      </c>
      <c r="W33" s="21">
        <f t="shared" si="2"/>
        <v>25</v>
      </c>
      <c r="X33" s="55" t="str">
        <f t="shared" si="22"/>
        <v/>
      </c>
      <c r="Y33" s="56" t="str">
        <f t="shared" si="15"/>
        <v/>
      </c>
      <c r="Z33" s="45">
        <f t="shared" si="18"/>
        <v>0</v>
      </c>
      <c r="AA33" s="94" t="str">
        <f t="shared" si="19"/>
        <v/>
      </c>
      <c r="AB33" s="46"/>
      <c r="AC33" s="7">
        <f t="shared" si="20"/>
        <v>25</v>
      </c>
      <c r="AD33" s="35">
        <f t="shared" si="21"/>
        <v>0</v>
      </c>
      <c r="AE33" s="47" t="str">
        <f t="shared" si="16"/>
        <v/>
      </c>
      <c r="AF33" s="5"/>
    </row>
    <row r="34" spans="1:32" ht="25" customHeight="1">
      <c r="A34" s="48">
        <v>29</v>
      </c>
      <c r="B34" s="84"/>
      <c r="C34" s="85"/>
      <c r="D34" s="85"/>
      <c r="E34" s="85"/>
      <c r="F34" s="85"/>
      <c r="G34" s="49" t="s">
        <v>20</v>
      </c>
      <c r="H34" s="77" t="str">
        <f t="shared" si="17"/>
        <v/>
      </c>
      <c r="I34" s="50">
        <f t="shared" si="3"/>
        <v>306</v>
      </c>
      <c r="J34" s="51">
        <f t="shared" si="4"/>
        <v>102</v>
      </c>
      <c r="K34" s="52">
        <f t="shared" si="5"/>
        <v>26</v>
      </c>
      <c r="L34" s="21">
        <f t="shared" si="6"/>
        <v>101.93333333333334</v>
      </c>
      <c r="M34" s="21">
        <f t="shared" si="7"/>
        <v>305.8</v>
      </c>
      <c r="N34" s="21">
        <f t="shared" si="8"/>
        <v>25.483333333333334</v>
      </c>
      <c r="O34" s="53">
        <f t="shared" si="9"/>
        <v>24</v>
      </c>
      <c r="P34" s="53">
        <f t="shared" si="10"/>
        <v>5</v>
      </c>
      <c r="Q34" s="53">
        <f t="shared" si="11"/>
        <v>25</v>
      </c>
      <c r="R34" s="54">
        <f t="shared" si="12"/>
        <v>0</v>
      </c>
      <c r="S34" s="54">
        <f t="shared" si="13"/>
        <v>0</v>
      </c>
      <c r="T34" s="54">
        <f t="shared" si="14"/>
        <v>0</v>
      </c>
      <c r="U34" s="21">
        <f t="shared" si="0"/>
        <v>24</v>
      </c>
      <c r="V34" s="21">
        <f t="shared" si="1"/>
        <v>5</v>
      </c>
      <c r="W34" s="21">
        <f t="shared" si="2"/>
        <v>25</v>
      </c>
      <c r="X34" s="55" t="str">
        <f t="shared" si="22"/>
        <v/>
      </c>
      <c r="Y34" s="56" t="str">
        <f t="shared" si="15"/>
        <v/>
      </c>
      <c r="Z34" s="45">
        <f t="shared" si="18"/>
        <v>0</v>
      </c>
      <c r="AA34" s="94" t="str">
        <f t="shared" si="19"/>
        <v/>
      </c>
      <c r="AB34" s="46"/>
      <c r="AC34" s="7">
        <f t="shared" si="20"/>
        <v>25</v>
      </c>
      <c r="AD34" s="35">
        <f t="shared" si="21"/>
        <v>0</v>
      </c>
      <c r="AE34" s="47" t="str">
        <f t="shared" si="16"/>
        <v/>
      </c>
      <c r="AF34" s="5"/>
    </row>
    <row r="35" spans="1:32" ht="25" customHeight="1">
      <c r="A35" s="48">
        <v>30</v>
      </c>
      <c r="B35" s="84"/>
      <c r="C35" s="85"/>
      <c r="D35" s="85"/>
      <c r="E35" s="85"/>
      <c r="F35" s="85"/>
      <c r="G35" s="49" t="s">
        <v>20</v>
      </c>
      <c r="H35" s="77" t="str">
        <f t="shared" si="17"/>
        <v/>
      </c>
      <c r="I35" s="50">
        <f t="shared" si="3"/>
        <v>306</v>
      </c>
      <c r="J35" s="51">
        <f t="shared" si="4"/>
        <v>102</v>
      </c>
      <c r="K35" s="52">
        <f t="shared" si="5"/>
        <v>26</v>
      </c>
      <c r="L35" s="21">
        <f t="shared" si="6"/>
        <v>101.93333333333334</v>
      </c>
      <c r="M35" s="21">
        <f t="shared" si="7"/>
        <v>305.8</v>
      </c>
      <c r="N35" s="21">
        <f t="shared" si="8"/>
        <v>25.483333333333334</v>
      </c>
      <c r="O35" s="53">
        <f t="shared" si="9"/>
        <v>24</v>
      </c>
      <c r="P35" s="53">
        <f t="shared" si="10"/>
        <v>5</v>
      </c>
      <c r="Q35" s="53">
        <f t="shared" si="11"/>
        <v>25</v>
      </c>
      <c r="R35" s="54">
        <f t="shared" si="12"/>
        <v>0</v>
      </c>
      <c r="S35" s="54">
        <f t="shared" si="13"/>
        <v>0</v>
      </c>
      <c r="T35" s="54">
        <f t="shared" si="14"/>
        <v>0</v>
      </c>
      <c r="U35" s="21">
        <f t="shared" si="0"/>
        <v>24</v>
      </c>
      <c r="V35" s="21">
        <f t="shared" si="1"/>
        <v>5</v>
      </c>
      <c r="W35" s="21">
        <f t="shared" si="2"/>
        <v>25</v>
      </c>
      <c r="X35" s="55" t="str">
        <f t="shared" si="22"/>
        <v/>
      </c>
      <c r="Y35" s="56" t="str">
        <f t="shared" si="15"/>
        <v/>
      </c>
      <c r="Z35" s="45">
        <f t="shared" si="18"/>
        <v>0</v>
      </c>
      <c r="AA35" s="94" t="str">
        <f t="shared" si="19"/>
        <v/>
      </c>
      <c r="AB35" s="46"/>
      <c r="AC35" s="7">
        <f t="shared" si="20"/>
        <v>25</v>
      </c>
      <c r="AD35" s="35">
        <f t="shared" si="21"/>
        <v>0</v>
      </c>
      <c r="AE35" s="47" t="str">
        <f t="shared" si="16"/>
        <v/>
      </c>
      <c r="AF35" s="5"/>
    </row>
    <row r="36" spans="1:32" ht="25" customHeight="1">
      <c r="A36" s="48">
        <v>31</v>
      </c>
      <c r="B36" s="84"/>
      <c r="C36" s="85"/>
      <c r="D36" s="85"/>
      <c r="E36" s="85"/>
      <c r="F36" s="85"/>
      <c r="G36" s="49" t="s">
        <v>20</v>
      </c>
      <c r="H36" s="77" t="str">
        <f t="shared" si="17"/>
        <v/>
      </c>
      <c r="I36" s="50">
        <f t="shared" si="3"/>
        <v>306</v>
      </c>
      <c r="J36" s="51">
        <f t="shared" si="4"/>
        <v>102</v>
      </c>
      <c r="K36" s="52">
        <f t="shared" si="5"/>
        <v>26</v>
      </c>
      <c r="L36" s="21">
        <f t="shared" si="6"/>
        <v>101.93333333333334</v>
      </c>
      <c r="M36" s="21">
        <f t="shared" si="7"/>
        <v>305.8</v>
      </c>
      <c r="N36" s="21">
        <f t="shared" si="8"/>
        <v>25.483333333333334</v>
      </c>
      <c r="O36" s="53">
        <f t="shared" si="9"/>
        <v>24</v>
      </c>
      <c r="P36" s="53">
        <f t="shared" si="10"/>
        <v>5</v>
      </c>
      <c r="Q36" s="53">
        <f t="shared" si="11"/>
        <v>25</v>
      </c>
      <c r="R36" s="54">
        <f t="shared" si="12"/>
        <v>0</v>
      </c>
      <c r="S36" s="54">
        <f t="shared" si="13"/>
        <v>0</v>
      </c>
      <c r="T36" s="54">
        <f t="shared" si="14"/>
        <v>0</v>
      </c>
      <c r="U36" s="21">
        <f t="shared" ref="U36:U67" si="23">D$4</f>
        <v>24</v>
      </c>
      <c r="V36" s="21">
        <f t="shared" ref="V36:V67" si="24">E$4</f>
        <v>5</v>
      </c>
      <c r="W36" s="21">
        <f t="shared" ref="W36:W67" si="25">F$4</f>
        <v>25</v>
      </c>
      <c r="X36" s="55" t="str">
        <f t="shared" si="22"/>
        <v/>
      </c>
      <c r="Y36" s="56" t="str">
        <f t="shared" si="15"/>
        <v/>
      </c>
      <c r="Z36" s="45">
        <f t="shared" si="18"/>
        <v>0</v>
      </c>
      <c r="AA36" s="94" t="str">
        <f t="shared" si="19"/>
        <v/>
      </c>
      <c r="AB36" s="46"/>
      <c r="AC36" s="7">
        <f t="shared" si="20"/>
        <v>25</v>
      </c>
      <c r="AD36" s="35">
        <f t="shared" si="21"/>
        <v>0</v>
      </c>
      <c r="AE36" s="47" t="str">
        <f t="shared" si="16"/>
        <v/>
      </c>
      <c r="AF36" s="5"/>
    </row>
    <row r="37" spans="1:32" ht="25" customHeight="1">
      <c r="A37" s="48">
        <v>32</v>
      </c>
      <c r="B37" s="84"/>
      <c r="C37" s="85"/>
      <c r="D37" s="85"/>
      <c r="E37" s="85"/>
      <c r="F37" s="85"/>
      <c r="G37" s="49" t="s">
        <v>20</v>
      </c>
      <c r="H37" s="77" t="str">
        <f t="shared" si="17"/>
        <v/>
      </c>
      <c r="I37" s="50">
        <f t="shared" si="3"/>
        <v>306</v>
      </c>
      <c r="J37" s="51">
        <f t="shared" si="4"/>
        <v>102</v>
      </c>
      <c r="K37" s="52">
        <f t="shared" si="5"/>
        <v>26</v>
      </c>
      <c r="L37" s="21">
        <f t="shared" si="6"/>
        <v>101.93333333333334</v>
      </c>
      <c r="M37" s="21">
        <f t="shared" si="7"/>
        <v>305.8</v>
      </c>
      <c r="N37" s="21">
        <f t="shared" si="8"/>
        <v>25.483333333333334</v>
      </c>
      <c r="O37" s="53">
        <f t="shared" si="9"/>
        <v>24</v>
      </c>
      <c r="P37" s="53">
        <f t="shared" si="10"/>
        <v>5</v>
      </c>
      <c r="Q37" s="53">
        <f t="shared" si="11"/>
        <v>25</v>
      </c>
      <c r="R37" s="54">
        <f t="shared" si="12"/>
        <v>0</v>
      </c>
      <c r="S37" s="54">
        <f t="shared" si="13"/>
        <v>0</v>
      </c>
      <c r="T37" s="54">
        <f t="shared" si="14"/>
        <v>0</v>
      </c>
      <c r="U37" s="21">
        <f t="shared" si="23"/>
        <v>24</v>
      </c>
      <c r="V37" s="21">
        <f t="shared" si="24"/>
        <v>5</v>
      </c>
      <c r="W37" s="21">
        <f t="shared" si="25"/>
        <v>25</v>
      </c>
      <c r="X37" s="55" t="str">
        <f t="shared" si="22"/>
        <v/>
      </c>
      <c r="Y37" s="56" t="str">
        <f t="shared" si="15"/>
        <v/>
      </c>
      <c r="Z37" s="45">
        <f t="shared" si="18"/>
        <v>0</v>
      </c>
      <c r="AA37" s="94" t="str">
        <f t="shared" si="19"/>
        <v/>
      </c>
      <c r="AB37" s="46"/>
      <c r="AC37" s="7">
        <f t="shared" si="20"/>
        <v>25</v>
      </c>
      <c r="AD37" s="35">
        <f t="shared" si="21"/>
        <v>0</v>
      </c>
      <c r="AE37" s="47" t="str">
        <f t="shared" si="16"/>
        <v/>
      </c>
      <c r="AF37" s="5"/>
    </row>
    <row r="38" spans="1:32" ht="25" customHeight="1">
      <c r="A38" s="48">
        <v>33</v>
      </c>
      <c r="B38" s="84"/>
      <c r="C38" s="85"/>
      <c r="D38" s="85"/>
      <c r="E38" s="85"/>
      <c r="F38" s="85"/>
      <c r="G38" s="49" t="s">
        <v>20</v>
      </c>
      <c r="H38" s="77" t="str">
        <f t="shared" si="17"/>
        <v/>
      </c>
      <c r="I38" s="50">
        <f t="shared" ref="I38:I69" si="26">ROUNDUP(M38,0)</f>
        <v>306</v>
      </c>
      <c r="J38" s="51">
        <f t="shared" ref="J38:J69" si="27">ROUNDUP(L38,0)</f>
        <v>102</v>
      </c>
      <c r="K38" s="52">
        <f t="shared" ref="K38:K69" si="28">ROUNDUP(N38,0)</f>
        <v>26</v>
      </c>
      <c r="L38" s="21">
        <f t="shared" ref="L38:L69" si="29">M38/3</f>
        <v>101.93333333333334</v>
      </c>
      <c r="M38" s="21">
        <f t="shared" ref="M38:M69" si="30">Q38*12+P38+(O38/30)</f>
        <v>305.8</v>
      </c>
      <c r="N38" s="21">
        <f t="shared" ref="N38:N69" si="31">M38/12</f>
        <v>25.483333333333334</v>
      </c>
      <c r="O38" s="53">
        <f t="shared" ref="O38:O69" si="32">U38-R38</f>
        <v>24</v>
      </c>
      <c r="P38" s="53">
        <f t="shared" ref="P38:P69" si="33">V38-S38</f>
        <v>5</v>
      </c>
      <c r="Q38" s="53">
        <f t="shared" ref="Q38:Q69" si="34">W38-T38</f>
        <v>25</v>
      </c>
      <c r="R38" s="54">
        <f t="shared" ref="R38:R69" si="35">D38</f>
        <v>0</v>
      </c>
      <c r="S38" s="54">
        <f t="shared" ref="S38:S69" si="36">E38</f>
        <v>0</v>
      </c>
      <c r="T38" s="54">
        <f t="shared" ref="T38:T69" si="37">F38</f>
        <v>0</v>
      </c>
      <c r="U38" s="21">
        <f t="shared" si="23"/>
        <v>24</v>
      </c>
      <c r="V38" s="21">
        <f t="shared" si="24"/>
        <v>5</v>
      </c>
      <c r="W38" s="21">
        <f t="shared" si="25"/>
        <v>25</v>
      </c>
      <c r="X38" s="55" t="str">
        <f t="shared" ref="X38:X69" si="38">IF(X$2="Stufe A",IF(AND(G38="Auswahl treffen",J38&gt;=0,J38&lt;=1000),H38,IF(AND(G38="Vermögend und ambulant",J38&gt;8,J38&lt;=1000),130,IF(AND(G38="Vermögend und ambulant",J38&gt;4,J38&lt;=8),158,IF(AND(G38="Vermögend und ambulant",J38&gt;2,J38&lt;=4),192,IF(AND(G38="Vermögend und ambulant",J38&gt;1,J38&lt;=2),208,IF(AND(G38="Vermögend und ambulant",J38&gt;0,J38&lt;=1),298,IF(AND(G38="Vermögend und stationär",J38&gt;8,J38&lt;=1000),78,IF(AND(G38="Vermögend und stationär",J38&gt;4,J38&lt;=8),91,IF(AND(G38="Vermögend und stationär",J38&gt;2,J38&lt;=4),140,IF(AND(G38="Vermögend und stationär",J38&gt;1,J38&lt;=2),158,IF(AND(G38="Vermögend und stationär",J38&gt;0,J38&lt;=1),200,IF(AND(G38="Mittellos und ambulant",J38&gt;8,J38&lt;=1000),105,IF(AND(G38="Mittellos und ambulant",J38&gt;4,J38&lt;=8),122,IF(AND(G38="Mittellos und ambulant",J38&gt;2,J38&lt;=4),151,IF(AND(G38="Mittellos und ambulant",J38&gt;1,J38&lt;=2),170,IF(AND(G38="Mittellos und ambulant",J38&gt;0,J38&lt;=1),208,IF(AND(G38="Mittellos und stationär",J38&gt;8,J38&lt;=1000),62,IF(AND(G38="Mittellos und stationär",J38&gt;4,J38&lt;=8),87,IF(AND(G38="Mittellos und stationär",J38&gt;2,J38&lt;=4),124,IF(AND(G38="Mittellos und stationär",J38&gt;1,J38&lt;=2),129,IF(AND(G38="Mittellos und stationär",J38&gt;0,J38&lt;=1),194,""))))))))))))))))))))),IF(X$2="Stufe B",IF(AND(G38="Auswahl treffen",J38&gt;=0,J38&lt;=1000),H38,IF(AND(G38="Vermögend und ambulant",J38&gt;8,J38&lt;=1000),161,IF(AND(G38="Vermögend und ambulant",J38&gt;4,J38&lt;=8),196,IF(AND(G38="Vermögend und ambulant",J38&gt;2,J38&lt;=4),238,IF(AND(G38="Vermögend und ambulant",J38&gt;1,J38&lt;=2),258,IF(AND(G38="Vermögend und ambulant",J38&gt;0,J38&lt;=1),370,IF(AND(G38="Vermögend und stationär",J38&gt;8,J38&lt;=1000),96,IF(AND(G38="Vermögend und stationär",J38&gt;4,J38&lt;=8),113,IF(AND(G38="Vermögend und stationär",J38&gt;2,J38&lt;=4),174,IF(AND(G38="Vermögend und stationär",J38&gt;1,J38&lt;=2),196,IF(AND(G38="Vermögend und stationär",J38&gt;0,J38&lt;=1),249,IF(AND(G38="Mittellos und ambulant",J38&gt;8,J38&lt;=1000),130,IF(AND(G38="Mittellos und ambulant",J38&gt;4,J38&lt;=8),151,IF(AND(G38="Mittellos und ambulant",J38&gt;2,J38&lt;=4),188,IF(AND(G38="Mittellos und ambulant",J38&gt;1,J38&lt;=2),211,IF(AND(G38="Mittellos und ambulant",J38&gt;0,J38&lt;=1),258,IF(AND(G38="Mittellos und stationär",J38&gt;8,J38&lt;=1000),78,IF(AND(G38="Mittellos und stationär",J38&gt;4,J38&lt;=8),107,IF(AND(G38="Mittellos und stationär",J38&gt;2,J38&lt;=4),154,IF(AND(G38="Mittellos und stationär",J38&gt;1,J38&lt;=2),158,IF(AND(G38="Mittellos und stationär",J38&gt;0,J38&lt;=1),241,""))))))))))))))))))))),IF(X$2="Stufe C",IF(AND(G38="Auswahl treffen",J38&gt;=0,J38&lt;=1000),H38,IF(AND(G38="Vermögend und ambulant",J38&gt;8,J38&lt;=1000),211,IF(AND(G38="Vermögend und ambulant",J38&gt;4,J38&lt;=8),257,IF(AND(G38="Vermögend und ambulant",J38&gt;2,J38&lt;=4),312,IF(AND(G38="Vermögend und ambulant",J38&gt;1,J38&lt;=2),339,IF(AND(G38="Vermögend und ambulant",J38&gt;0,J38&lt;=1),486,IF(AND(G38="Vermögend und stationär",J38&gt;8,J38&lt;=1000),127,IF(AND(G38="Vermögend und stationär",J38&gt;4,J38&lt;=8),149,IF(AND(G38="Vermögend und stationär",J38&gt;2,J38&lt;=4),229,IF(AND(G38="Vermögend und stationär",J38&gt;1,J38&lt;=2),257,IF(AND(G38="Vermögend und stationär",J38&gt;0,J38&lt;=1),327,IF(AND(G38="Mittellos und ambulant",J38&gt;8,J38&lt;=1000),171,IF(AND(G38="Mittellos und ambulant",J38&gt;4,J38&lt;=8),198,IF(AND(G38="Mittellos und ambulant",J38&gt;2,J38&lt;=4),246,IF(AND(G38="Mittellos und ambulant",J38&gt;1,J38&lt;=2),277,IF(AND(G38="Mittellos und ambulant",J38&gt;0,J38&lt;=1),339,IF(AND(G38="Mittellos und stationär",J38&gt;8,J38&lt;=1000),102,IF(AND(G38="Mittellos und stationär",J38&gt;4,J38&lt;=8),141,IF(AND(G38="Mittellos und stationär",J38&gt;2,J38&lt;=4),202,IF(AND(G38="Mittellos und stationär",J38&gt;1,J38&lt;=2),208,IF(AND(G38="Mittellos und stationär",J38&gt;0,J38&lt;=1),317,""))))))))))))))))))))),"")))</f>
        <v/>
      </c>
      <c r="Y38" s="56" t="str">
        <f t="shared" ref="Y38:Y69" si="39">IF(F38&gt;0.1,"EUR","")</f>
        <v/>
      </c>
      <c r="Z38" s="45">
        <f t="shared" si="18"/>
        <v>0</v>
      </c>
      <c r="AA38" s="94" t="str">
        <f t="shared" si="19"/>
        <v/>
      </c>
      <c r="AB38" s="46"/>
      <c r="AC38" s="7">
        <f t="shared" si="20"/>
        <v>25</v>
      </c>
      <c r="AD38" s="35">
        <f t="shared" si="21"/>
        <v>0</v>
      </c>
      <c r="AE38" s="47" t="str">
        <f t="shared" ref="AE38:AE69" si="40">IF(AND(OR(AC38=24, AC38=25), F38&gt;=1, F38&lt;=100), 7.5, "")</f>
        <v/>
      </c>
      <c r="AF38" s="5"/>
    </row>
    <row r="39" spans="1:32" ht="25" customHeight="1">
      <c r="A39" s="48">
        <v>34</v>
      </c>
      <c r="B39" s="84"/>
      <c r="C39" s="85"/>
      <c r="D39" s="85"/>
      <c r="E39" s="85"/>
      <c r="F39" s="85"/>
      <c r="G39" s="49" t="s">
        <v>20</v>
      </c>
      <c r="H39" s="77" t="str">
        <f t="shared" si="17"/>
        <v/>
      </c>
      <c r="I39" s="50">
        <f t="shared" si="26"/>
        <v>306</v>
      </c>
      <c r="J39" s="51">
        <f t="shared" si="27"/>
        <v>102</v>
      </c>
      <c r="K39" s="52">
        <f t="shared" si="28"/>
        <v>26</v>
      </c>
      <c r="L39" s="21">
        <f t="shared" si="29"/>
        <v>101.93333333333334</v>
      </c>
      <c r="M39" s="21">
        <f t="shared" si="30"/>
        <v>305.8</v>
      </c>
      <c r="N39" s="21">
        <f t="shared" si="31"/>
        <v>25.483333333333334</v>
      </c>
      <c r="O39" s="53">
        <f t="shared" si="32"/>
        <v>24</v>
      </c>
      <c r="P39" s="53">
        <f t="shared" si="33"/>
        <v>5</v>
      </c>
      <c r="Q39" s="53">
        <f t="shared" si="34"/>
        <v>25</v>
      </c>
      <c r="R39" s="54">
        <f t="shared" si="35"/>
        <v>0</v>
      </c>
      <c r="S39" s="54">
        <f t="shared" si="36"/>
        <v>0</v>
      </c>
      <c r="T39" s="54">
        <f t="shared" si="37"/>
        <v>0</v>
      </c>
      <c r="U39" s="21">
        <f t="shared" si="23"/>
        <v>24</v>
      </c>
      <c r="V39" s="21">
        <f t="shared" si="24"/>
        <v>5</v>
      </c>
      <c r="W39" s="21">
        <f t="shared" si="25"/>
        <v>25</v>
      </c>
      <c r="X39" s="55" t="str">
        <f t="shared" si="38"/>
        <v/>
      </c>
      <c r="Y39" s="56" t="str">
        <f t="shared" si="39"/>
        <v/>
      </c>
      <c r="Z39" s="45">
        <f t="shared" si="18"/>
        <v>0</v>
      </c>
      <c r="AA39" s="94" t="str">
        <f t="shared" si="19"/>
        <v/>
      </c>
      <c r="AB39" s="46"/>
      <c r="AC39" s="7">
        <f t="shared" si="20"/>
        <v>25</v>
      </c>
      <c r="AD39" s="35">
        <f t="shared" si="21"/>
        <v>0</v>
      </c>
      <c r="AE39" s="47" t="str">
        <f t="shared" si="40"/>
        <v/>
      </c>
      <c r="AF39" s="5"/>
    </row>
    <row r="40" spans="1:32" ht="25" customHeight="1">
      <c r="A40" s="48">
        <v>35</v>
      </c>
      <c r="B40" s="84"/>
      <c r="C40" s="85"/>
      <c r="D40" s="85"/>
      <c r="E40" s="85"/>
      <c r="F40" s="85"/>
      <c r="G40" s="49" t="s">
        <v>20</v>
      </c>
      <c r="H40" s="77" t="str">
        <f t="shared" si="17"/>
        <v/>
      </c>
      <c r="I40" s="50">
        <f t="shared" si="26"/>
        <v>306</v>
      </c>
      <c r="J40" s="51">
        <f t="shared" si="27"/>
        <v>102</v>
      </c>
      <c r="K40" s="52">
        <f t="shared" si="28"/>
        <v>26</v>
      </c>
      <c r="L40" s="21">
        <f t="shared" si="29"/>
        <v>101.93333333333334</v>
      </c>
      <c r="M40" s="21">
        <f t="shared" si="30"/>
        <v>305.8</v>
      </c>
      <c r="N40" s="21">
        <f t="shared" si="31"/>
        <v>25.483333333333334</v>
      </c>
      <c r="O40" s="53">
        <f t="shared" si="32"/>
        <v>24</v>
      </c>
      <c r="P40" s="53">
        <f t="shared" si="33"/>
        <v>5</v>
      </c>
      <c r="Q40" s="53">
        <f t="shared" si="34"/>
        <v>25</v>
      </c>
      <c r="R40" s="54">
        <f t="shared" si="35"/>
        <v>0</v>
      </c>
      <c r="S40" s="54">
        <f t="shared" si="36"/>
        <v>0</v>
      </c>
      <c r="T40" s="54">
        <f t="shared" si="37"/>
        <v>0</v>
      </c>
      <c r="U40" s="21">
        <f t="shared" si="23"/>
        <v>24</v>
      </c>
      <c r="V40" s="21">
        <f t="shared" si="24"/>
        <v>5</v>
      </c>
      <c r="W40" s="21">
        <f t="shared" si="25"/>
        <v>25</v>
      </c>
      <c r="X40" s="55" t="str">
        <f t="shared" si="38"/>
        <v/>
      </c>
      <c r="Y40" s="56" t="str">
        <f t="shared" si="39"/>
        <v/>
      </c>
      <c r="Z40" s="45">
        <f t="shared" si="18"/>
        <v>0</v>
      </c>
      <c r="AA40" s="94" t="str">
        <f t="shared" si="19"/>
        <v/>
      </c>
      <c r="AB40" s="46"/>
      <c r="AC40" s="7">
        <f t="shared" si="20"/>
        <v>25</v>
      </c>
      <c r="AD40" s="35">
        <f t="shared" si="21"/>
        <v>0</v>
      </c>
      <c r="AE40" s="47" t="str">
        <f t="shared" si="40"/>
        <v/>
      </c>
      <c r="AF40" s="5"/>
    </row>
    <row r="41" spans="1:32" ht="25" customHeight="1">
      <c r="A41" s="48">
        <v>36</v>
      </c>
      <c r="B41" s="84"/>
      <c r="C41" s="85"/>
      <c r="D41" s="85"/>
      <c r="E41" s="85"/>
      <c r="F41" s="85"/>
      <c r="G41" s="49" t="s">
        <v>20</v>
      </c>
      <c r="H41" s="77" t="str">
        <f t="shared" si="17"/>
        <v/>
      </c>
      <c r="I41" s="50">
        <f t="shared" si="26"/>
        <v>306</v>
      </c>
      <c r="J41" s="51">
        <f t="shared" si="27"/>
        <v>102</v>
      </c>
      <c r="K41" s="52">
        <f t="shared" si="28"/>
        <v>26</v>
      </c>
      <c r="L41" s="21">
        <f t="shared" si="29"/>
        <v>101.93333333333334</v>
      </c>
      <c r="M41" s="21">
        <f t="shared" si="30"/>
        <v>305.8</v>
      </c>
      <c r="N41" s="21">
        <f t="shared" si="31"/>
        <v>25.483333333333334</v>
      </c>
      <c r="O41" s="53">
        <f t="shared" si="32"/>
        <v>24</v>
      </c>
      <c r="P41" s="53">
        <f t="shared" si="33"/>
        <v>5</v>
      </c>
      <c r="Q41" s="53">
        <f t="shared" si="34"/>
        <v>25</v>
      </c>
      <c r="R41" s="54">
        <f t="shared" si="35"/>
        <v>0</v>
      </c>
      <c r="S41" s="54">
        <f t="shared" si="36"/>
        <v>0</v>
      </c>
      <c r="T41" s="54">
        <f t="shared" si="37"/>
        <v>0</v>
      </c>
      <c r="U41" s="21">
        <f t="shared" si="23"/>
        <v>24</v>
      </c>
      <c r="V41" s="21">
        <f t="shared" si="24"/>
        <v>5</v>
      </c>
      <c r="W41" s="21">
        <f t="shared" si="25"/>
        <v>25</v>
      </c>
      <c r="X41" s="55" t="str">
        <f t="shared" si="38"/>
        <v/>
      </c>
      <c r="Y41" s="56" t="str">
        <f t="shared" si="39"/>
        <v/>
      </c>
      <c r="Z41" s="45">
        <f t="shared" si="18"/>
        <v>0</v>
      </c>
      <c r="AA41" s="94" t="str">
        <f t="shared" si="19"/>
        <v/>
      </c>
      <c r="AB41" s="46"/>
      <c r="AC41" s="7">
        <f t="shared" si="20"/>
        <v>25</v>
      </c>
      <c r="AD41" s="35">
        <f t="shared" si="21"/>
        <v>0</v>
      </c>
      <c r="AE41" s="47" t="str">
        <f t="shared" si="40"/>
        <v/>
      </c>
      <c r="AF41" s="5"/>
    </row>
    <row r="42" spans="1:32" ht="25" customHeight="1">
      <c r="A42" s="48">
        <v>37</v>
      </c>
      <c r="B42" s="84"/>
      <c r="C42" s="85"/>
      <c r="D42" s="85"/>
      <c r="E42" s="85"/>
      <c r="F42" s="85"/>
      <c r="G42" s="49" t="s">
        <v>20</v>
      </c>
      <c r="H42" s="77" t="str">
        <f t="shared" si="17"/>
        <v/>
      </c>
      <c r="I42" s="50">
        <f t="shared" si="26"/>
        <v>306</v>
      </c>
      <c r="J42" s="51">
        <f t="shared" si="27"/>
        <v>102</v>
      </c>
      <c r="K42" s="52">
        <f t="shared" si="28"/>
        <v>26</v>
      </c>
      <c r="L42" s="21">
        <f t="shared" si="29"/>
        <v>101.93333333333334</v>
      </c>
      <c r="M42" s="21">
        <f t="shared" si="30"/>
        <v>305.8</v>
      </c>
      <c r="N42" s="21">
        <f t="shared" si="31"/>
        <v>25.483333333333334</v>
      </c>
      <c r="O42" s="53">
        <f t="shared" si="32"/>
        <v>24</v>
      </c>
      <c r="P42" s="53">
        <f t="shared" si="33"/>
        <v>5</v>
      </c>
      <c r="Q42" s="53">
        <f t="shared" si="34"/>
        <v>25</v>
      </c>
      <c r="R42" s="54">
        <f t="shared" si="35"/>
        <v>0</v>
      </c>
      <c r="S42" s="54">
        <f t="shared" si="36"/>
        <v>0</v>
      </c>
      <c r="T42" s="54">
        <f t="shared" si="37"/>
        <v>0</v>
      </c>
      <c r="U42" s="21">
        <f t="shared" si="23"/>
        <v>24</v>
      </c>
      <c r="V42" s="21">
        <f t="shared" si="24"/>
        <v>5</v>
      </c>
      <c r="W42" s="21">
        <f t="shared" si="25"/>
        <v>25</v>
      </c>
      <c r="X42" s="55" t="str">
        <f t="shared" si="38"/>
        <v/>
      </c>
      <c r="Y42" s="56" t="str">
        <f t="shared" si="39"/>
        <v/>
      </c>
      <c r="Z42" s="45">
        <f t="shared" si="18"/>
        <v>0</v>
      </c>
      <c r="AA42" s="94" t="str">
        <f t="shared" si="19"/>
        <v/>
      </c>
      <c r="AB42" s="46"/>
      <c r="AC42" s="7">
        <f t="shared" si="20"/>
        <v>25</v>
      </c>
      <c r="AD42" s="35">
        <f t="shared" si="21"/>
        <v>0</v>
      </c>
      <c r="AE42" s="47" t="str">
        <f t="shared" si="40"/>
        <v/>
      </c>
      <c r="AF42" s="5"/>
    </row>
    <row r="43" spans="1:32" ht="25" customHeight="1">
      <c r="A43" s="48">
        <v>38</v>
      </c>
      <c r="B43" s="84"/>
      <c r="C43" s="85"/>
      <c r="D43" s="85"/>
      <c r="E43" s="85"/>
      <c r="F43" s="85"/>
      <c r="G43" s="49" t="s">
        <v>20</v>
      </c>
      <c r="H43" s="77" t="str">
        <f t="shared" si="17"/>
        <v/>
      </c>
      <c r="I43" s="50">
        <f t="shared" si="26"/>
        <v>306</v>
      </c>
      <c r="J43" s="51">
        <f t="shared" si="27"/>
        <v>102</v>
      </c>
      <c r="K43" s="52">
        <f t="shared" si="28"/>
        <v>26</v>
      </c>
      <c r="L43" s="21">
        <f t="shared" si="29"/>
        <v>101.93333333333334</v>
      </c>
      <c r="M43" s="21">
        <f t="shared" si="30"/>
        <v>305.8</v>
      </c>
      <c r="N43" s="21">
        <f t="shared" si="31"/>
        <v>25.483333333333334</v>
      </c>
      <c r="O43" s="53">
        <f t="shared" si="32"/>
        <v>24</v>
      </c>
      <c r="P43" s="53">
        <f t="shared" si="33"/>
        <v>5</v>
      </c>
      <c r="Q43" s="53">
        <f t="shared" si="34"/>
        <v>25</v>
      </c>
      <c r="R43" s="54">
        <f t="shared" si="35"/>
        <v>0</v>
      </c>
      <c r="S43" s="54">
        <f t="shared" si="36"/>
        <v>0</v>
      </c>
      <c r="T43" s="54">
        <f t="shared" si="37"/>
        <v>0</v>
      </c>
      <c r="U43" s="21">
        <f t="shared" si="23"/>
        <v>24</v>
      </c>
      <c r="V43" s="21">
        <f t="shared" si="24"/>
        <v>5</v>
      </c>
      <c r="W43" s="21">
        <f t="shared" si="25"/>
        <v>25</v>
      </c>
      <c r="X43" s="55" t="str">
        <f t="shared" si="38"/>
        <v/>
      </c>
      <c r="Y43" s="56" t="str">
        <f t="shared" si="39"/>
        <v/>
      </c>
      <c r="Z43" s="45">
        <f t="shared" si="18"/>
        <v>0</v>
      </c>
      <c r="AA43" s="94" t="str">
        <f t="shared" si="19"/>
        <v/>
      </c>
      <c r="AB43" s="46"/>
      <c r="AC43" s="7">
        <f t="shared" si="20"/>
        <v>25</v>
      </c>
      <c r="AD43" s="35">
        <f t="shared" si="21"/>
        <v>0</v>
      </c>
      <c r="AE43" s="47" t="str">
        <f t="shared" si="40"/>
        <v/>
      </c>
      <c r="AF43" s="5"/>
    </row>
    <row r="44" spans="1:32" ht="25" customHeight="1">
      <c r="A44" s="48">
        <v>39</v>
      </c>
      <c r="B44" s="84"/>
      <c r="C44" s="85"/>
      <c r="D44" s="85"/>
      <c r="E44" s="85"/>
      <c r="F44" s="85"/>
      <c r="G44" s="49" t="s">
        <v>20</v>
      </c>
      <c r="H44" s="77" t="str">
        <f t="shared" si="17"/>
        <v/>
      </c>
      <c r="I44" s="50">
        <f t="shared" si="26"/>
        <v>306</v>
      </c>
      <c r="J44" s="51">
        <f t="shared" si="27"/>
        <v>102</v>
      </c>
      <c r="K44" s="52">
        <f t="shared" si="28"/>
        <v>26</v>
      </c>
      <c r="L44" s="21">
        <f t="shared" si="29"/>
        <v>101.93333333333334</v>
      </c>
      <c r="M44" s="21">
        <f t="shared" si="30"/>
        <v>305.8</v>
      </c>
      <c r="N44" s="21">
        <f t="shared" si="31"/>
        <v>25.483333333333334</v>
      </c>
      <c r="O44" s="53">
        <f t="shared" si="32"/>
        <v>24</v>
      </c>
      <c r="P44" s="53">
        <f t="shared" si="33"/>
        <v>5</v>
      </c>
      <c r="Q44" s="53">
        <f t="shared" si="34"/>
        <v>25</v>
      </c>
      <c r="R44" s="54">
        <f t="shared" si="35"/>
        <v>0</v>
      </c>
      <c r="S44" s="54">
        <f t="shared" si="36"/>
        <v>0</v>
      </c>
      <c r="T44" s="54">
        <f t="shared" si="37"/>
        <v>0</v>
      </c>
      <c r="U44" s="21">
        <f t="shared" si="23"/>
        <v>24</v>
      </c>
      <c r="V44" s="21">
        <f t="shared" si="24"/>
        <v>5</v>
      </c>
      <c r="W44" s="21">
        <f t="shared" si="25"/>
        <v>25</v>
      </c>
      <c r="X44" s="55" t="str">
        <f t="shared" si="38"/>
        <v/>
      </c>
      <c r="Y44" s="56" t="str">
        <f t="shared" si="39"/>
        <v/>
      </c>
      <c r="Z44" s="45">
        <f t="shared" si="18"/>
        <v>0</v>
      </c>
      <c r="AA44" s="94" t="str">
        <f t="shared" si="19"/>
        <v/>
      </c>
      <c r="AB44" s="46"/>
      <c r="AC44" s="7">
        <f t="shared" si="20"/>
        <v>25</v>
      </c>
      <c r="AD44" s="35">
        <f t="shared" si="21"/>
        <v>0</v>
      </c>
      <c r="AE44" s="47" t="str">
        <f t="shared" si="40"/>
        <v/>
      </c>
      <c r="AF44" s="5"/>
    </row>
    <row r="45" spans="1:32" ht="25" customHeight="1">
      <c r="A45" s="48">
        <v>40</v>
      </c>
      <c r="B45" s="84"/>
      <c r="C45" s="85"/>
      <c r="D45" s="85"/>
      <c r="E45" s="85"/>
      <c r="F45" s="85"/>
      <c r="G45" s="49" t="s">
        <v>20</v>
      </c>
      <c r="H45" s="77" t="str">
        <f t="shared" si="17"/>
        <v/>
      </c>
      <c r="I45" s="50">
        <f t="shared" si="26"/>
        <v>306</v>
      </c>
      <c r="J45" s="51">
        <f t="shared" si="27"/>
        <v>102</v>
      </c>
      <c r="K45" s="52">
        <f t="shared" si="28"/>
        <v>26</v>
      </c>
      <c r="L45" s="21">
        <f t="shared" si="29"/>
        <v>101.93333333333334</v>
      </c>
      <c r="M45" s="21">
        <f t="shared" si="30"/>
        <v>305.8</v>
      </c>
      <c r="N45" s="21">
        <f t="shared" si="31"/>
        <v>25.483333333333334</v>
      </c>
      <c r="O45" s="53">
        <f t="shared" si="32"/>
        <v>24</v>
      </c>
      <c r="P45" s="53">
        <f t="shared" si="33"/>
        <v>5</v>
      </c>
      <c r="Q45" s="53">
        <f t="shared" si="34"/>
        <v>25</v>
      </c>
      <c r="R45" s="54">
        <f t="shared" si="35"/>
        <v>0</v>
      </c>
      <c r="S45" s="54">
        <f t="shared" si="36"/>
        <v>0</v>
      </c>
      <c r="T45" s="54">
        <f t="shared" si="37"/>
        <v>0</v>
      </c>
      <c r="U45" s="21">
        <f t="shared" si="23"/>
        <v>24</v>
      </c>
      <c r="V45" s="21">
        <f t="shared" si="24"/>
        <v>5</v>
      </c>
      <c r="W45" s="21">
        <f t="shared" si="25"/>
        <v>25</v>
      </c>
      <c r="X45" s="55" t="str">
        <f t="shared" si="38"/>
        <v/>
      </c>
      <c r="Y45" s="56" t="str">
        <f t="shared" si="39"/>
        <v/>
      </c>
      <c r="Z45" s="45">
        <f t="shared" si="18"/>
        <v>0</v>
      </c>
      <c r="AA45" s="94" t="str">
        <f t="shared" si="19"/>
        <v/>
      </c>
      <c r="AB45" s="46"/>
      <c r="AC45" s="7">
        <f t="shared" si="20"/>
        <v>25</v>
      </c>
      <c r="AD45" s="35">
        <f t="shared" si="21"/>
        <v>0</v>
      </c>
      <c r="AE45" s="47" t="str">
        <f t="shared" si="40"/>
        <v/>
      </c>
      <c r="AF45" s="5"/>
    </row>
    <row r="46" spans="1:32" ht="25" customHeight="1">
      <c r="A46" s="48">
        <v>41</v>
      </c>
      <c r="B46" s="84"/>
      <c r="C46" s="85"/>
      <c r="D46" s="85"/>
      <c r="E46" s="85"/>
      <c r="F46" s="85"/>
      <c r="G46" s="49" t="s">
        <v>20</v>
      </c>
      <c r="H46" s="77" t="str">
        <f t="shared" si="17"/>
        <v/>
      </c>
      <c r="I46" s="50">
        <f t="shared" si="26"/>
        <v>306</v>
      </c>
      <c r="J46" s="51">
        <f t="shared" si="27"/>
        <v>102</v>
      </c>
      <c r="K46" s="52">
        <f t="shared" si="28"/>
        <v>26</v>
      </c>
      <c r="L46" s="21">
        <f t="shared" si="29"/>
        <v>101.93333333333334</v>
      </c>
      <c r="M46" s="21">
        <f t="shared" si="30"/>
        <v>305.8</v>
      </c>
      <c r="N46" s="21">
        <f t="shared" si="31"/>
        <v>25.483333333333334</v>
      </c>
      <c r="O46" s="53">
        <f t="shared" si="32"/>
        <v>24</v>
      </c>
      <c r="P46" s="53">
        <f t="shared" si="33"/>
        <v>5</v>
      </c>
      <c r="Q46" s="53">
        <f t="shared" si="34"/>
        <v>25</v>
      </c>
      <c r="R46" s="54">
        <f t="shared" si="35"/>
        <v>0</v>
      </c>
      <c r="S46" s="54">
        <f t="shared" si="36"/>
        <v>0</v>
      </c>
      <c r="T46" s="54">
        <f t="shared" si="37"/>
        <v>0</v>
      </c>
      <c r="U46" s="21">
        <f t="shared" si="23"/>
        <v>24</v>
      </c>
      <c r="V46" s="21">
        <f t="shared" si="24"/>
        <v>5</v>
      </c>
      <c r="W46" s="21">
        <f t="shared" si="25"/>
        <v>25</v>
      </c>
      <c r="X46" s="55" t="str">
        <f t="shared" si="38"/>
        <v/>
      </c>
      <c r="Y46" s="56" t="str">
        <f t="shared" si="39"/>
        <v/>
      </c>
      <c r="Z46" s="45">
        <f t="shared" si="18"/>
        <v>0</v>
      </c>
      <c r="AA46" s="94" t="str">
        <f t="shared" si="19"/>
        <v/>
      </c>
      <c r="AB46" s="46"/>
      <c r="AC46" s="7">
        <f t="shared" si="20"/>
        <v>25</v>
      </c>
      <c r="AD46" s="35">
        <f t="shared" si="21"/>
        <v>0</v>
      </c>
      <c r="AE46" s="47" t="str">
        <f t="shared" si="40"/>
        <v/>
      </c>
      <c r="AF46" s="5"/>
    </row>
    <row r="47" spans="1:32" ht="25" customHeight="1">
      <c r="A47" s="48">
        <v>42</v>
      </c>
      <c r="B47" s="84"/>
      <c r="C47" s="85"/>
      <c r="D47" s="85"/>
      <c r="E47" s="85"/>
      <c r="F47" s="85"/>
      <c r="G47" s="49" t="s">
        <v>20</v>
      </c>
      <c r="H47" s="77" t="str">
        <f t="shared" si="17"/>
        <v/>
      </c>
      <c r="I47" s="50">
        <f t="shared" si="26"/>
        <v>306</v>
      </c>
      <c r="J47" s="51">
        <f t="shared" si="27"/>
        <v>102</v>
      </c>
      <c r="K47" s="52">
        <f t="shared" si="28"/>
        <v>26</v>
      </c>
      <c r="L47" s="21">
        <f t="shared" si="29"/>
        <v>101.93333333333334</v>
      </c>
      <c r="M47" s="21">
        <f t="shared" si="30"/>
        <v>305.8</v>
      </c>
      <c r="N47" s="21">
        <f t="shared" si="31"/>
        <v>25.483333333333334</v>
      </c>
      <c r="O47" s="53">
        <f t="shared" si="32"/>
        <v>24</v>
      </c>
      <c r="P47" s="53">
        <f t="shared" si="33"/>
        <v>5</v>
      </c>
      <c r="Q47" s="53">
        <f t="shared" si="34"/>
        <v>25</v>
      </c>
      <c r="R47" s="54">
        <f t="shared" si="35"/>
        <v>0</v>
      </c>
      <c r="S47" s="54">
        <f t="shared" si="36"/>
        <v>0</v>
      </c>
      <c r="T47" s="54">
        <f t="shared" si="37"/>
        <v>0</v>
      </c>
      <c r="U47" s="21">
        <f t="shared" si="23"/>
        <v>24</v>
      </c>
      <c r="V47" s="21">
        <f t="shared" si="24"/>
        <v>5</v>
      </c>
      <c r="W47" s="21">
        <f t="shared" si="25"/>
        <v>25</v>
      </c>
      <c r="X47" s="55" t="str">
        <f t="shared" si="38"/>
        <v/>
      </c>
      <c r="Y47" s="56" t="str">
        <f t="shared" si="39"/>
        <v/>
      </c>
      <c r="Z47" s="45">
        <f t="shared" si="18"/>
        <v>0</v>
      </c>
      <c r="AA47" s="94" t="str">
        <f t="shared" si="19"/>
        <v/>
      </c>
      <c r="AB47" s="46"/>
      <c r="AC47" s="7">
        <f t="shared" si="20"/>
        <v>25</v>
      </c>
      <c r="AD47" s="35">
        <f t="shared" si="21"/>
        <v>0</v>
      </c>
      <c r="AE47" s="47" t="str">
        <f t="shared" si="40"/>
        <v/>
      </c>
      <c r="AF47" s="5"/>
    </row>
    <row r="48" spans="1:32" ht="25" customHeight="1">
      <c r="A48" s="48">
        <v>43</v>
      </c>
      <c r="B48" s="88"/>
      <c r="C48" s="89"/>
      <c r="D48" s="85"/>
      <c r="E48" s="85"/>
      <c r="F48" s="85"/>
      <c r="G48" s="49" t="s">
        <v>20</v>
      </c>
      <c r="H48" s="77" t="str">
        <f t="shared" si="17"/>
        <v/>
      </c>
      <c r="I48" s="50">
        <f t="shared" si="26"/>
        <v>306</v>
      </c>
      <c r="J48" s="51">
        <f t="shared" si="27"/>
        <v>102</v>
      </c>
      <c r="K48" s="52">
        <f t="shared" si="28"/>
        <v>26</v>
      </c>
      <c r="L48" s="21">
        <f t="shared" si="29"/>
        <v>101.93333333333334</v>
      </c>
      <c r="M48" s="21">
        <f t="shared" si="30"/>
        <v>305.8</v>
      </c>
      <c r="N48" s="21">
        <f t="shared" si="31"/>
        <v>25.483333333333334</v>
      </c>
      <c r="O48" s="53">
        <f t="shared" si="32"/>
        <v>24</v>
      </c>
      <c r="P48" s="53">
        <f t="shared" si="33"/>
        <v>5</v>
      </c>
      <c r="Q48" s="53">
        <f t="shared" si="34"/>
        <v>25</v>
      </c>
      <c r="R48" s="54">
        <f t="shared" si="35"/>
        <v>0</v>
      </c>
      <c r="S48" s="54">
        <f t="shared" si="36"/>
        <v>0</v>
      </c>
      <c r="T48" s="54">
        <f t="shared" si="37"/>
        <v>0</v>
      </c>
      <c r="U48" s="21">
        <f t="shared" si="23"/>
        <v>24</v>
      </c>
      <c r="V48" s="21">
        <f t="shared" si="24"/>
        <v>5</v>
      </c>
      <c r="W48" s="21">
        <f t="shared" si="25"/>
        <v>25</v>
      </c>
      <c r="X48" s="55" t="str">
        <f t="shared" si="38"/>
        <v/>
      </c>
      <c r="Y48" s="56" t="str">
        <f t="shared" si="39"/>
        <v/>
      </c>
      <c r="Z48" s="45">
        <f t="shared" si="18"/>
        <v>0</v>
      </c>
      <c r="AA48" s="94" t="str">
        <f t="shared" si="19"/>
        <v/>
      </c>
      <c r="AB48" s="46"/>
      <c r="AC48" s="7">
        <f t="shared" si="20"/>
        <v>25</v>
      </c>
      <c r="AD48" s="35">
        <f t="shared" si="21"/>
        <v>0</v>
      </c>
      <c r="AE48" s="47" t="str">
        <f t="shared" si="40"/>
        <v/>
      </c>
      <c r="AF48" s="5"/>
    </row>
    <row r="49" spans="1:32" ht="25" customHeight="1">
      <c r="A49" s="48">
        <v>44</v>
      </c>
      <c r="B49" s="90"/>
      <c r="C49" s="85"/>
      <c r="D49" s="85"/>
      <c r="E49" s="85"/>
      <c r="F49" s="85"/>
      <c r="G49" s="49" t="s">
        <v>20</v>
      </c>
      <c r="H49" s="77" t="str">
        <f t="shared" si="17"/>
        <v/>
      </c>
      <c r="I49" s="50">
        <f t="shared" si="26"/>
        <v>306</v>
      </c>
      <c r="J49" s="51">
        <f t="shared" si="27"/>
        <v>102</v>
      </c>
      <c r="K49" s="52">
        <f t="shared" si="28"/>
        <v>26</v>
      </c>
      <c r="L49" s="21">
        <f t="shared" si="29"/>
        <v>101.93333333333334</v>
      </c>
      <c r="M49" s="21">
        <f t="shared" si="30"/>
        <v>305.8</v>
      </c>
      <c r="N49" s="21">
        <f t="shared" si="31"/>
        <v>25.483333333333334</v>
      </c>
      <c r="O49" s="53">
        <f t="shared" si="32"/>
        <v>24</v>
      </c>
      <c r="P49" s="53">
        <f t="shared" si="33"/>
        <v>5</v>
      </c>
      <c r="Q49" s="53">
        <f t="shared" si="34"/>
        <v>25</v>
      </c>
      <c r="R49" s="54">
        <f t="shared" si="35"/>
        <v>0</v>
      </c>
      <c r="S49" s="54">
        <f t="shared" si="36"/>
        <v>0</v>
      </c>
      <c r="T49" s="54">
        <f t="shared" si="37"/>
        <v>0</v>
      </c>
      <c r="U49" s="21">
        <f t="shared" si="23"/>
        <v>24</v>
      </c>
      <c r="V49" s="21">
        <f t="shared" si="24"/>
        <v>5</v>
      </c>
      <c r="W49" s="21">
        <f t="shared" si="25"/>
        <v>25</v>
      </c>
      <c r="X49" s="55" t="str">
        <f t="shared" si="38"/>
        <v/>
      </c>
      <c r="Y49" s="56" t="str">
        <f t="shared" si="39"/>
        <v/>
      </c>
      <c r="Z49" s="45">
        <f t="shared" si="18"/>
        <v>0</v>
      </c>
      <c r="AA49" s="94" t="str">
        <f t="shared" si="19"/>
        <v/>
      </c>
      <c r="AB49" s="46"/>
      <c r="AC49" s="7">
        <f t="shared" si="20"/>
        <v>25</v>
      </c>
      <c r="AD49" s="35">
        <f t="shared" si="21"/>
        <v>0</v>
      </c>
      <c r="AE49" s="47" t="str">
        <f t="shared" si="40"/>
        <v/>
      </c>
      <c r="AF49" s="5"/>
    </row>
    <row r="50" spans="1:32" ht="25" customHeight="1">
      <c r="A50" s="48">
        <v>45</v>
      </c>
      <c r="B50" s="90"/>
      <c r="C50" s="85"/>
      <c r="D50" s="85"/>
      <c r="E50" s="85"/>
      <c r="F50" s="85"/>
      <c r="G50" s="49" t="s">
        <v>20</v>
      </c>
      <c r="H50" s="77" t="str">
        <f t="shared" si="17"/>
        <v/>
      </c>
      <c r="I50" s="50">
        <f t="shared" si="26"/>
        <v>306</v>
      </c>
      <c r="J50" s="51">
        <f t="shared" si="27"/>
        <v>102</v>
      </c>
      <c r="K50" s="52">
        <f t="shared" si="28"/>
        <v>26</v>
      </c>
      <c r="L50" s="21">
        <f t="shared" si="29"/>
        <v>101.93333333333334</v>
      </c>
      <c r="M50" s="21">
        <f t="shared" si="30"/>
        <v>305.8</v>
      </c>
      <c r="N50" s="21">
        <f t="shared" si="31"/>
        <v>25.483333333333334</v>
      </c>
      <c r="O50" s="53">
        <f t="shared" si="32"/>
        <v>24</v>
      </c>
      <c r="P50" s="53">
        <f t="shared" si="33"/>
        <v>5</v>
      </c>
      <c r="Q50" s="53">
        <f t="shared" si="34"/>
        <v>25</v>
      </c>
      <c r="R50" s="54">
        <f t="shared" si="35"/>
        <v>0</v>
      </c>
      <c r="S50" s="54">
        <f t="shared" si="36"/>
        <v>0</v>
      </c>
      <c r="T50" s="54">
        <f t="shared" si="37"/>
        <v>0</v>
      </c>
      <c r="U50" s="21">
        <f t="shared" si="23"/>
        <v>24</v>
      </c>
      <c r="V50" s="21">
        <f t="shared" si="24"/>
        <v>5</v>
      </c>
      <c r="W50" s="21">
        <f t="shared" si="25"/>
        <v>25</v>
      </c>
      <c r="X50" s="55" t="str">
        <f t="shared" si="38"/>
        <v/>
      </c>
      <c r="Y50" s="56" t="str">
        <f t="shared" si="39"/>
        <v/>
      </c>
      <c r="Z50" s="45">
        <f t="shared" si="18"/>
        <v>0</v>
      </c>
      <c r="AA50" s="94" t="str">
        <f t="shared" si="19"/>
        <v/>
      </c>
      <c r="AB50" s="46"/>
      <c r="AC50" s="7">
        <f t="shared" si="20"/>
        <v>25</v>
      </c>
      <c r="AD50" s="35">
        <f t="shared" si="21"/>
        <v>0</v>
      </c>
      <c r="AE50" s="47" t="str">
        <f t="shared" si="40"/>
        <v/>
      </c>
      <c r="AF50" s="5"/>
    </row>
    <row r="51" spans="1:32" ht="25" customHeight="1">
      <c r="A51" s="48">
        <v>46</v>
      </c>
      <c r="B51" s="84"/>
      <c r="C51" s="85"/>
      <c r="D51" s="85"/>
      <c r="E51" s="85"/>
      <c r="F51" s="85"/>
      <c r="G51" s="49" t="s">
        <v>20</v>
      </c>
      <c r="H51" s="77" t="str">
        <f t="shared" si="17"/>
        <v/>
      </c>
      <c r="I51" s="50">
        <f t="shared" si="26"/>
        <v>306</v>
      </c>
      <c r="J51" s="51">
        <f t="shared" si="27"/>
        <v>102</v>
      </c>
      <c r="K51" s="52">
        <f t="shared" si="28"/>
        <v>26</v>
      </c>
      <c r="L51" s="21">
        <f t="shared" si="29"/>
        <v>101.93333333333334</v>
      </c>
      <c r="M51" s="21">
        <f t="shared" si="30"/>
        <v>305.8</v>
      </c>
      <c r="N51" s="21">
        <f t="shared" si="31"/>
        <v>25.483333333333334</v>
      </c>
      <c r="O51" s="53">
        <f t="shared" si="32"/>
        <v>24</v>
      </c>
      <c r="P51" s="53">
        <f t="shared" si="33"/>
        <v>5</v>
      </c>
      <c r="Q51" s="53">
        <f t="shared" si="34"/>
        <v>25</v>
      </c>
      <c r="R51" s="54">
        <f t="shared" si="35"/>
        <v>0</v>
      </c>
      <c r="S51" s="54">
        <f t="shared" si="36"/>
        <v>0</v>
      </c>
      <c r="T51" s="54">
        <f t="shared" si="37"/>
        <v>0</v>
      </c>
      <c r="U51" s="21">
        <f t="shared" si="23"/>
        <v>24</v>
      </c>
      <c r="V51" s="21">
        <f t="shared" si="24"/>
        <v>5</v>
      </c>
      <c r="W51" s="21">
        <f t="shared" si="25"/>
        <v>25</v>
      </c>
      <c r="X51" s="55" t="str">
        <f t="shared" si="38"/>
        <v/>
      </c>
      <c r="Y51" s="56" t="str">
        <f t="shared" si="39"/>
        <v/>
      </c>
      <c r="Z51" s="45">
        <f t="shared" si="18"/>
        <v>0</v>
      </c>
      <c r="AA51" s="94" t="str">
        <f t="shared" si="19"/>
        <v/>
      </c>
      <c r="AB51" s="46"/>
      <c r="AC51" s="7">
        <f t="shared" si="20"/>
        <v>25</v>
      </c>
      <c r="AD51" s="35">
        <f t="shared" si="21"/>
        <v>0</v>
      </c>
      <c r="AE51" s="47" t="str">
        <f t="shared" si="40"/>
        <v/>
      </c>
      <c r="AF51" s="5"/>
    </row>
    <row r="52" spans="1:32" ht="25" customHeight="1">
      <c r="A52" s="48">
        <v>47</v>
      </c>
      <c r="B52" s="84"/>
      <c r="C52" s="85"/>
      <c r="D52" s="85"/>
      <c r="E52" s="85"/>
      <c r="F52" s="85"/>
      <c r="G52" s="49" t="s">
        <v>20</v>
      </c>
      <c r="H52" s="77" t="str">
        <f t="shared" si="17"/>
        <v/>
      </c>
      <c r="I52" s="50">
        <f t="shared" si="26"/>
        <v>306</v>
      </c>
      <c r="J52" s="51">
        <f t="shared" si="27"/>
        <v>102</v>
      </c>
      <c r="K52" s="52">
        <f t="shared" si="28"/>
        <v>26</v>
      </c>
      <c r="L52" s="21">
        <f t="shared" si="29"/>
        <v>101.93333333333334</v>
      </c>
      <c r="M52" s="21">
        <f t="shared" si="30"/>
        <v>305.8</v>
      </c>
      <c r="N52" s="21">
        <f t="shared" si="31"/>
        <v>25.483333333333334</v>
      </c>
      <c r="O52" s="53">
        <f t="shared" si="32"/>
        <v>24</v>
      </c>
      <c r="P52" s="53">
        <f t="shared" si="33"/>
        <v>5</v>
      </c>
      <c r="Q52" s="53">
        <f t="shared" si="34"/>
        <v>25</v>
      </c>
      <c r="R52" s="54">
        <f t="shared" si="35"/>
        <v>0</v>
      </c>
      <c r="S52" s="54">
        <f t="shared" si="36"/>
        <v>0</v>
      </c>
      <c r="T52" s="54">
        <f t="shared" si="37"/>
        <v>0</v>
      </c>
      <c r="U52" s="21">
        <f t="shared" si="23"/>
        <v>24</v>
      </c>
      <c r="V52" s="21">
        <f t="shared" si="24"/>
        <v>5</v>
      </c>
      <c r="W52" s="21">
        <f t="shared" si="25"/>
        <v>25</v>
      </c>
      <c r="X52" s="55" t="str">
        <f t="shared" si="38"/>
        <v/>
      </c>
      <c r="Y52" s="56" t="str">
        <f t="shared" si="39"/>
        <v/>
      </c>
      <c r="Z52" s="45">
        <f t="shared" si="18"/>
        <v>0</v>
      </c>
      <c r="AA52" s="94" t="str">
        <f t="shared" si="19"/>
        <v/>
      </c>
      <c r="AB52" s="46"/>
      <c r="AC52" s="7">
        <f t="shared" si="20"/>
        <v>25</v>
      </c>
      <c r="AD52" s="35">
        <f t="shared" si="21"/>
        <v>0</v>
      </c>
      <c r="AE52" s="47" t="str">
        <f t="shared" si="40"/>
        <v/>
      </c>
      <c r="AF52" s="5"/>
    </row>
    <row r="53" spans="1:32" ht="25" customHeight="1">
      <c r="A53" s="48">
        <v>48</v>
      </c>
      <c r="B53" s="88"/>
      <c r="C53" s="89"/>
      <c r="D53" s="85"/>
      <c r="E53" s="85"/>
      <c r="F53" s="85"/>
      <c r="G53" s="49" t="s">
        <v>20</v>
      </c>
      <c r="H53" s="77" t="str">
        <f t="shared" si="17"/>
        <v/>
      </c>
      <c r="I53" s="50">
        <f t="shared" si="26"/>
        <v>306</v>
      </c>
      <c r="J53" s="51">
        <f t="shared" si="27"/>
        <v>102</v>
      </c>
      <c r="K53" s="52">
        <f t="shared" si="28"/>
        <v>26</v>
      </c>
      <c r="L53" s="21">
        <f t="shared" si="29"/>
        <v>101.93333333333334</v>
      </c>
      <c r="M53" s="21">
        <f t="shared" si="30"/>
        <v>305.8</v>
      </c>
      <c r="N53" s="21">
        <f t="shared" si="31"/>
        <v>25.483333333333334</v>
      </c>
      <c r="O53" s="53">
        <f t="shared" si="32"/>
        <v>24</v>
      </c>
      <c r="P53" s="53">
        <f t="shared" si="33"/>
        <v>5</v>
      </c>
      <c r="Q53" s="53">
        <f t="shared" si="34"/>
        <v>25</v>
      </c>
      <c r="R53" s="54">
        <f t="shared" si="35"/>
        <v>0</v>
      </c>
      <c r="S53" s="54">
        <f t="shared" si="36"/>
        <v>0</v>
      </c>
      <c r="T53" s="54">
        <f t="shared" si="37"/>
        <v>0</v>
      </c>
      <c r="U53" s="21">
        <f t="shared" si="23"/>
        <v>24</v>
      </c>
      <c r="V53" s="21">
        <f t="shared" si="24"/>
        <v>5</v>
      </c>
      <c r="W53" s="21">
        <f t="shared" si="25"/>
        <v>25</v>
      </c>
      <c r="X53" s="55" t="str">
        <f t="shared" si="38"/>
        <v/>
      </c>
      <c r="Y53" s="56" t="str">
        <f t="shared" si="39"/>
        <v/>
      </c>
      <c r="Z53" s="45">
        <f t="shared" si="18"/>
        <v>0</v>
      </c>
      <c r="AA53" s="94" t="str">
        <f t="shared" si="19"/>
        <v/>
      </c>
      <c r="AB53" s="46"/>
      <c r="AC53" s="7">
        <f t="shared" si="20"/>
        <v>25</v>
      </c>
      <c r="AD53" s="35">
        <f t="shared" si="21"/>
        <v>0</v>
      </c>
      <c r="AE53" s="47" t="str">
        <f t="shared" si="40"/>
        <v/>
      </c>
      <c r="AF53" s="5"/>
    </row>
    <row r="54" spans="1:32" ht="25" customHeight="1">
      <c r="A54" s="48">
        <v>49</v>
      </c>
      <c r="B54" s="84"/>
      <c r="C54" s="85"/>
      <c r="D54" s="85"/>
      <c r="E54" s="85"/>
      <c r="F54" s="85"/>
      <c r="G54" s="49" t="s">
        <v>20</v>
      </c>
      <c r="H54" s="77" t="str">
        <f t="shared" si="17"/>
        <v/>
      </c>
      <c r="I54" s="50">
        <f t="shared" si="26"/>
        <v>306</v>
      </c>
      <c r="J54" s="51">
        <f t="shared" si="27"/>
        <v>102</v>
      </c>
      <c r="K54" s="52">
        <f t="shared" si="28"/>
        <v>26</v>
      </c>
      <c r="L54" s="21">
        <f t="shared" si="29"/>
        <v>101.93333333333334</v>
      </c>
      <c r="M54" s="21">
        <f t="shared" si="30"/>
        <v>305.8</v>
      </c>
      <c r="N54" s="21">
        <f t="shared" si="31"/>
        <v>25.483333333333334</v>
      </c>
      <c r="O54" s="53">
        <f t="shared" si="32"/>
        <v>24</v>
      </c>
      <c r="P54" s="53">
        <f t="shared" si="33"/>
        <v>5</v>
      </c>
      <c r="Q54" s="53">
        <f t="shared" si="34"/>
        <v>25</v>
      </c>
      <c r="R54" s="54">
        <f t="shared" si="35"/>
        <v>0</v>
      </c>
      <c r="S54" s="54">
        <f t="shared" si="36"/>
        <v>0</v>
      </c>
      <c r="T54" s="54">
        <f t="shared" si="37"/>
        <v>0</v>
      </c>
      <c r="U54" s="21">
        <f t="shared" si="23"/>
        <v>24</v>
      </c>
      <c r="V54" s="21">
        <f t="shared" si="24"/>
        <v>5</v>
      </c>
      <c r="W54" s="21">
        <f t="shared" si="25"/>
        <v>25</v>
      </c>
      <c r="X54" s="55" t="str">
        <f t="shared" si="38"/>
        <v/>
      </c>
      <c r="Y54" s="56" t="str">
        <f t="shared" si="39"/>
        <v/>
      </c>
      <c r="Z54" s="45">
        <f t="shared" si="18"/>
        <v>0</v>
      </c>
      <c r="AA54" s="94" t="str">
        <f t="shared" si="19"/>
        <v/>
      </c>
      <c r="AB54" s="46"/>
      <c r="AC54" s="7">
        <f t="shared" si="20"/>
        <v>25</v>
      </c>
      <c r="AD54" s="35">
        <f t="shared" si="21"/>
        <v>0</v>
      </c>
      <c r="AE54" s="47" t="str">
        <f t="shared" si="40"/>
        <v/>
      </c>
      <c r="AF54" s="5"/>
    </row>
    <row r="55" spans="1:32" ht="25" customHeight="1">
      <c r="A55" s="48">
        <v>50</v>
      </c>
      <c r="B55" s="88"/>
      <c r="C55" s="89"/>
      <c r="D55" s="85"/>
      <c r="E55" s="85"/>
      <c r="F55" s="85"/>
      <c r="G55" s="49" t="s">
        <v>20</v>
      </c>
      <c r="H55" s="77" t="str">
        <f t="shared" si="17"/>
        <v/>
      </c>
      <c r="I55" s="50">
        <f t="shared" si="26"/>
        <v>306</v>
      </c>
      <c r="J55" s="51">
        <f t="shared" si="27"/>
        <v>102</v>
      </c>
      <c r="K55" s="52">
        <f t="shared" si="28"/>
        <v>26</v>
      </c>
      <c r="L55" s="21">
        <f t="shared" si="29"/>
        <v>101.93333333333334</v>
      </c>
      <c r="M55" s="21">
        <f t="shared" si="30"/>
        <v>305.8</v>
      </c>
      <c r="N55" s="21">
        <f t="shared" si="31"/>
        <v>25.483333333333334</v>
      </c>
      <c r="O55" s="53">
        <f t="shared" si="32"/>
        <v>24</v>
      </c>
      <c r="P55" s="53">
        <f t="shared" si="33"/>
        <v>5</v>
      </c>
      <c r="Q55" s="53">
        <f t="shared" si="34"/>
        <v>25</v>
      </c>
      <c r="R55" s="54">
        <f t="shared" si="35"/>
        <v>0</v>
      </c>
      <c r="S55" s="54">
        <f t="shared" si="36"/>
        <v>0</v>
      </c>
      <c r="T55" s="54">
        <f t="shared" si="37"/>
        <v>0</v>
      </c>
      <c r="U55" s="21">
        <f t="shared" si="23"/>
        <v>24</v>
      </c>
      <c r="V55" s="21">
        <f t="shared" si="24"/>
        <v>5</v>
      </c>
      <c r="W55" s="21">
        <f t="shared" si="25"/>
        <v>25</v>
      </c>
      <c r="X55" s="55" t="str">
        <f t="shared" si="38"/>
        <v/>
      </c>
      <c r="Y55" s="56" t="str">
        <f t="shared" si="39"/>
        <v/>
      </c>
      <c r="Z55" s="45">
        <f t="shared" si="18"/>
        <v>0</v>
      </c>
      <c r="AA55" s="94" t="str">
        <f t="shared" si="19"/>
        <v/>
      </c>
      <c r="AB55" s="46"/>
      <c r="AC55" s="7">
        <f t="shared" si="20"/>
        <v>25</v>
      </c>
      <c r="AD55" s="35">
        <f t="shared" si="21"/>
        <v>0</v>
      </c>
      <c r="AE55" s="47" t="str">
        <f t="shared" si="40"/>
        <v/>
      </c>
      <c r="AF55" s="5"/>
    </row>
    <row r="56" spans="1:32" ht="25" customHeight="1">
      <c r="A56" s="48">
        <v>51</v>
      </c>
      <c r="B56" s="88"/>
      <c r="C56" s="89"/>
      <c r="D56" s="85"/>
      <c r="E56" s="85"/>
      <c r="F56" s="85"/>
      <c r="G56" s="49" t="s">
        <v>20</v>
      </c>
      <c r="H56" s="77" t="str">
        <f t="shared" si="17"/>
        <v/>
      </c>
      <c r="I56" s="50">
        <f t="shared" si="26"/>
        <v>306</v>
      </c>
      <c r="J56" s="51">
        <f t="shared" si="27"/>
        <v>102</v>
      </c>
      <c r="K56" s="52">
        <f t="shared" si="28"/>
        <v>26</v>
      </c>
      <c r="L56" s="21">
        <f t="shared" si="29"/>
        <v>101.93333333333334</v>
      </c>
      <c r="M56" s="21">
        <f t="shared" si="30"/>
        <v>305.8</v>
      </c>
      <c r="N56" s="21">
        <f t="shared" si="31"/>
        <v>25.483333333333334</v>
      </c>
      <c r="O56" s="53">
        <f t="shared" si="32"/>
        <v>24</v>
      </c>
      <c r="P56" s="53">
        <f t="shared" si="33"/>
        <v>5</v>
      </c>
      <c r="Q56" s="53">
        <f t="shared" si="34"/>
        <v>25</v>
      </c>
      <c r="R56" s="54">
        <f t="shared" si="35"/>
        <v>0</v>
      </c>
      <c r="S56" s="54">
        <f t="shared" si="36"/>
        <v>0</v>
      </c>
      <c r="T56" s="54">
        <f t="shared" si="37"/>
        <v>0</v>
      </c>
      <c r="U56" s="21">
        <f t="shared" si="23"/>
        <v>24</v>
      </c>
      <c r="V56" s="21">
        <f t="shared" si="24"/>
        <v>5</v>
      </c>
      <c r="W56" s="21">
        <f t="shared" si="25"/>
        <v>25</v>
      </c>
      <c r="X56" s="55" t="str">
        <f t="shared" si="38"/>
        <v/>
      </c>
      <c r="Y56" s="56" t="str">
        <f t="shared" si="39"/>
        <v/>
      </c>
      <c r="Z56" s="45">
        <f t="shared" si="18"/>
        <v>0</v>
      </c>
      <c r="AA56" s="94" t="str">
        <f t="shared" si="19"/>
        <v/>
      </c>
      <c r="AB56" s="46"/>
      <c r="AC56" s="7">
        <f t="shared" si="20"/>
        <v>25</v>
      </c>
      <c r="AD56" s="35">
        <f t="shared" si="21"/>
        <v>0</v>
      </c>
      <c r="AE56" s="47" t="str">
        <f t="shared" si="40"/>
        <v/>
      </c>
      <c r="AF56" s="5"/>
    </row>
    <row r="57" spans="1:32" ht="25" customHeight="1">
      <c r="A57" s="48">
        <v>52</v>
      </c>
      <c r="B57" s="84"/>
      <c r="C57" s="85"/>
      <c r="D57" s="85"/>
      <c r="E57" s="85"/>
      <c r="F57" s="85"/>
      <c r="G57" s="49" t="s">
        <v>20</v>
      </c>
      <c r="H57" s="77" t="str">
        <f t="shared" si="17"/>
        <v/>
      </c>
      <c r="I57" s="50">
        <f t="shared" si="26"/>
        <v>306</v>
      </c>
      <c r="J57" s="51">
        <f t="shared" si="27"/>
        <v>102</v>
      </c>
      <c r="K57" s="52">
        <f t="shared" si="28"/>
        <v>26</v>
      </c>
      <c r="L57" s="21">
        <f t="shared" si="29"/>
        <v>101.93333333333334</v>
      </c>
      <c r="M57" s="21">
        <f t="shared" si="30"/>
        <v>305.8</v>
      </c>
      <c r="N57" s="21">
        <f t="shared" si="31"/>
        <v>25.483333333333334</v>
      </c>
      <c r="O57" s="53">
        <f t="shared" si="32"/>
        <v>24</v>
      </c>
      <c r="P57" s="53">
        <f t="shared" si="33"/>
        <v>5</v>
      </c>
      <c r="Q57" s="53">
        <f t="shared" si="34"/>
        <v>25</v>
      </c>
      <c r="R57" s="54">
        <f t="shared" si="35"/>
        <v>0</v>
      </c>
      <c r="S57" s="54">
        <f t="shared" si="36"/>
        <v>0</v>
      </c>
      <c r="T57" s="54">
        <f t="shared" si="37"/>
        <v>0</v>
      </c>
      <c r="U57" s="21">
        <f t="shared" si="23"/>
        <v>24</v>
      </c>
      <c r="V57" s="21">
        <f t="shared" si="24"/>
        <v>5</v>
      </c>
      <c r="W57" s="21">
        <f t="shared" si="25"/>
        <v>25</v>
      </c>
      <c r="X57" s="55" t="str">
        <f t="shared" si="38"/>
        <v/>
      </c>
      <c r="Y57" s="56" t="str">
        <f t="shared" si="39"/>
        <v/>
      </c>
      <c r="Z57" s="45">
        <f t="shared" si="18"/>
        <v>0</v>
      </c>
      <c r="AA57" s="94" t="str">
        <f t="shared" si="19"/>
        <v/>
      </c>
      <c r="AB57" s="46"/>
      <c r="AC57" s="7">
        <f t="shared" si="20"/>
        <v>25</v>
      </c>
      <c r="AD57" s="35">
        <f t="shared" si="21"/>
        <v>0</v>
      </c>
      <c r="AE57" s="47" t="str">
        <f t="shared" si="40"/>
        <v/>
      </c>
      <c r="AF57" s="5"/>
    </row>
    <row r="58" spans="1:32" ht="25" customHeight="1">
      <c r="A58" s="48">
        <v>53</v>
      </c>
      <c r="B58" s="84"/>
      <c r="C58" s="85"/>
      <c r="D58" s="85"/>
      <c r="E58" s="85"/>
      <c r="F58" s="85"/>
      <c r="G58" s="49" t="s">
        <v>20</v>
      </c>
      <c r="H58" s="77" t="str">
        <f t="shared" si="17"/>
        <v/>
      </c>
      <c r="I58" s="50">
        <f t="shared" si="26"/>
        <v>306</v>
      </c>
      <c r="J58" s="51">
        <f t="shared" si="27"/>
        <v>102</v>
      </c>
      <c r="K58" s="52">
        <f t="shared" si="28"/>
        <v>26</v>
      </c>
      <c r="L58" s="21">
        <f t="shared" si="29"/>
        <v>101.93333333333334</v>
      </c>
      <c r="M58" s="21">
        <f t="shared" si="30"/>
        <v>305.8</v>
      </c>
      <c r="N58" s="21">
        <f t="shared" si="31"/>
        <v>25.483333333333334</v>
      </c>
      <c r="O58" s="53">
        <f t="shared" si="32"/>
        <v>24</v>
      </c>
      <c r="P58" s="53">
        <f t="shared" si="33"/>
        <v>5</v>
      </c>
      <c r="Q58" s="53">
        <f t="shared" si="34"/>
        <v>25</v>
      </c>
      <c r="R58" s="54">
        <f t="shared" si="35"/>
        <v>0</v>
      </c>
      <c r="S58" s="54">
        <f t="shared" si="36"/>
        <v>0</v>
      </c>
      <c r="T58" s="54">
        <f t="shared" si="37"/>
        <v>0</v>
      </c>
      <c r="U58" s="21">
        <f t="shared" si="23"/>
        <v>24</v>
      </c>
      <c r="V58" s="21">
        <f t="shared" si="24"/>
        <v>5</v>
      </c>
      <c r="W58" s="21">
        <f t="shared" si="25"/>
        <v>25</v>
      </c>
      <c r="X58" s="55" t="str">
        <f t="shared" si="38"/>
        <v/>
      </c>
      <c r="Y58" s="56" t="str">
        <f t="shared" si="39"/>
        <v/>
      </c>
      <c r="Z58" s="45">
        <f t="shared" si="18"/>
        <v>0</v>
      </c>
      <c r="AA58" s="94" t="str">
        <f t="shared" si="19"/>
        <v/>
      </c>
      <c r="AB58" s="46"/>
      <c r="AC58" s="7">
        <f t="shared" si="20"/>
        <v>25</v>
      </c>
      <c r="AD58" s="35">
        <f t="shared" si="21"/>
        <v>0</v>
      </c>
      <c r="AE58" s="47" t="str">
        <f t="shared" si="40"/>
        <v/>
      </c>
      <c r="AF58" s="5"/>
    </row>
    <row r="59" spans="1:32" ht="25" customHeight="1">
      <c r="A59" s="48">
        <v>54</v>
      </c>
      <c r="B59" s="84"/>
      <c r="C59" s="85"/>
      <c r="D59" s="85"/>
      <c r="E59" s="85"/>
      <c r="F59" s="85"/>
      <c r="G59" s="49" t="s">
        <v>20</v>
      </c>
      <c r="H59" s="77" t="str">
        <f t="shared" si="17"/>
        <v/>
      </c>
      <c r="I59" s="50">
        <f t="shared" si="26"/>
        <v>306</v>
      </c>
      <c r="J59" s="51">
        <f t="shared" si="27"/>
        <v>102</v>
      </c>
      <c r="K59" s="52">
        <f t="shared" si="28"/>
        <v>26</v>
      </c>
      <c r="L59" s="21">
        <f t="shared" si="29"/>
        <v>101.93333333333334</v>
      </c>
      <c r="M59" s="21">
        <f t="shared" si="30"/>
        <v>305.8</v>
      </c>
      <c r="N59" s="21">
        <f t="shared" si="31"/>
        <v>25.483333333333334</v>
      </c>
      <c r="O59" s="53">
        <f t="shared" si="32"/>
        <v>24</v>
      </c>
      <c r="P59" s="53">
        <f t="shared" si="33"/>
        <v>5</v>
      </c>
      <c r="Q59" s="53">
        <f t="shared" si="34"/>
        <v>25</v>
      </c>
      <c r="R59" s="54">
        <f t="shared" si="35"/>
        <v>0</v>
      </c>
      <c r="S59" s="54">
        <f t="shared" si="36"/>
        <v>0</v>
      </c>
      <c r="T59" s="54">
        <f t="shared" si="37"/>
        <v>0</v>
      </c>
      <c r="U59" s="21">
        <f t="shared" si="23"/>
        <v>24</v>
      </c>
      <c r="V59" s="21">
        <f t="shared" si="24"/>
        <v>5</v>
      </c>
      <c r="W59" s="21">
        <f t="shared" si="25"/>
        <v>25</v>
      </c>
      <c r="X59" s="55" t="str">
        <f t="shared" si="38"/>
        <v/>
      </c>
      <c r="Y59" s="56" t="str">
        <f t="shared" si="39"/>
        <v/>
      </c>
      <c r="Z59" s="45">
        <f t="shared" si="18"/>
        <v>0</v>
      </c>
      <c r="AA59" s="94" t="str">
        <f t="shared" si="19"/>
        <v/>
      </c>
      <c r="AB59" s="46"/>
      <c r="AC59" s="7">
        <f t="shared" si="20"/>
        <v>25</v>
      </c>
      <c r="AD59" s="35">
        <f t="shared" si="21"/>
        <v>0</v>
      </c>
      <c r="AE59" s="47" t="str">
        <f t="shared" si="40"/>
        <v/>
      </c>
      <c r="AF59" s="5"/>
    </row>
    <row r="60" spans="1:32" ht="25" customHeight="1">
      <c r="A60" s="48">
        <v>55</v>
      </c>
      <c r="B60" s="84"/>
      <c r="C60" s="85"/>
      <c r="D60" s="85"/>
      <c r="E60" s="85"/>
      <c r="F60" s="85"/>
      <c r="G60" s="49" t="s">
        <v>20</v>
      </c>
      <c r="H60" s="77" t="str">
        <f t="shared" si="17"/>
        <v/>
      </c>
      <c r="I60" s="50">
        <f t="shared" si="26"/>
        <v>306</v>
      </c>
      <c r="J60" s="51">
        <f t="shared" si="27"/>
        <v>102</v>
      </c>
      <c r="K60" s="52">
        <f t="shared" si="28"/>
        <v>26</v>
      </c>
      <c r="L60" s="21">
        <f t="shared" si="29"/>
        <v>101.93333333333334</v>
      </c>
      <c r="M60" s="21">
        <f t="shared" si="30"/>
        <v>305.8</v>
      </c>
      <c r="N60" s="21">
        <f t="shared" si="31"/>
        <v>25.483333333333334</v>
      </c>
      <c r="O60" s="53">
        <f t="shared" si="32"/>
        <v>24</v>
      </c>
      <c r="P60" s="53">
        <f t="shared" si="33"/>
        <v>5</v>
      </c>
      <c r="Q60" s="53">
        <f t="shared" si="34"/>
        <v>25</v>
      </c>
      <c r="R60" s="54">
        <f t="shared" si="35"/>
        <v>0</v>
      </c>
      <c r="S60" s="54">
        <f t="shared" si="36"/>
        <v>0</v>
      </c>
      <c r="T60" s="54">
        <f t="shared" si="37"/>
        <v>0</v>
      </c>
      <c r="U60" s="21">
        <f t="shared" si="23"/>
        <v>24</v>
      </c>
      <c r="V60" s="21">
        <f t="shared" si="24"/>
        <v>5</v>
      </c>
      <c r="W60" s="21">
        <f t="shared" si="25"/>
        <v>25</v>
      </c>
      <c r="X60" s="55" t="str">
        <f t="shared" si="38"/>
        <v/>
      </c>
      <c r="Y60" s="56" t="str">
        <f t="shared" si="39"/>
        <v/>
      </c>
      <c r="Z60" s="45">
        <f t="shared" si="18"/>
        <v>0</v>
      </c>
      <c r="AA60" s="94" t="str">
        <f t="shared" si="19"/>
        <v/>
      </c>
      <c r="AB60" s="46"/>
      <c r="AC60" s="7">
        <f t="shared" si="20"/>
        <v>25</v>
      </c>
      <c r="AD60" s="35">
        <f t="shared" si="21"/>
        <v>0</v>
      </c>
      <c r="AE60" s="47" t="str">
        <f t="shared" si="40"/>
        <v/>
      </c>
      <c r="AF60" s="5"/>
    </row>
    <row r="61" spans="1:32" ht="25" customHeight="1">
      <c r="A61" s="48">
        <v>56</v>
      </c>
      <c r="B61" s="84"/>
      <c r="C61" s="85"/>
      <c r="D61" s="85"/>
      <c r="E61" s="85"/>
      <c r="F61" s="85"/>
      <c r="G61" s="49" t="s">
        <v>20</v>
      </c>
      <c r="H61" s="77" t="str">
        <f t="shared" si="17"/>
        <v/>
      </c>
      <c r="I61" s="50">
        <f t="shared" si="26"/>
        <v>306</v>
      </c>
      <c r="J61" s="51">
        <f t="shared" si="27"/>
        <v>102</v>
      </c>
      <c r="K61" s="52">
        <f t="shared" si="28"/>
        <v>26</v>
      </c>
      <c r="L61" s="21">
        <f t="shared" si="29"/>
        <v>101.93333333333334</v>
      </c>
      <c r="M61" s="21">
        <f t="shared" si="30"/>
        <v>305.8</v>
      </c>
      <c r="N61" s="21">
        <f t="shared" si="31"/>
        <v>25.483333333333334</v>
      </c>
      <c r="O61" s="53">
        <f t="shared" si="32"/>
        <v>24</v>
      </c>
      <c r="P61" s="53">
        <f t="shared" si="33"/>
        <v>5</v>
      </c>
      <c r="Q61" s="53">
        <f t="shared" si="34"/>
        <v>25</v>
      </c>
      <c r="R61" s="54">
        <f t="shared" si="35"/>
        <v>0</v>
      </c>
      <c r="S61" s="54">
        <f t="shared" si="36"/>
        <v>0</v>
      </c>
      <c r="T61" s="54">
        <f t="shared" si="37"/>
        <v>0</v>
      </c>
      <c r="U61" s="21">
        <f t="shared" si="23"/>
        <v>24</v>
      </c>
      <c r="V61" s="21">
        <f t="shared" si="24"/>
        <v>5</v>
      </c>
      <c r="W61" s="21">
        <f t="shared" si="25"/>
        <v>25</v>
      </c>
      <c r="X61" s="55" t="str">
        <f t="shared" si="38"/>
        <v/>
      </c>
      <c r="Y61" s="56" t="str">
        <f t="shared" si="39"/>
        <v/>
      </c>
      <c r="Z61" s="45">
        <f t="shared" si="18"/>
        <v>0</v>
      </c>
      <c r="AA61" s="94" t="str">
        <f t="shared" si="19"/>
        <v/>
      </c>
      <c r="AB61" s="46"/>
      <c r="AC61" s="7">
        <f t="shared" si="20"/>
        <v>25</v>
      </c>
      <c r="AD61" s="35">
        <f t="shared" si="21"/>
        <v>0</v>
      </c>
      <c r="AE61" s="47" t="str">
        <f t="shared" si="40"/>
        <v/>
      </c>
      <c r="AF61" s="5"/>
    </row>
    <row r="62" spans="1:32" ht="25" customHeight="1">
      <c r="A62" s="48">
        <v>57</v>
      </c>
      <c r="B62" s="86"/>
      <c r="C62" s="87"/>
      <c r="D62" s="85"/>
      <c r="E62" s="87"/>
      <c r="F62" s="87"/>
      <c r="G62" s="49" t="s">
        <v>20</v>
      </c>
      <c r="H62" s="77" t="str">
        <f t="shared" si="17"/>
        <v/>
      </c>
      <c r="I62" s="50">
        <f t="shared" si="26"/>
        <v>306</v>
      </c>
      <c r="J62" s="51">
        <f t="shared" si="27"/>
        <v>102</v>
      </c>
      <c r="K62" s="52">
        <f t="shared" si="28"/>
        <v>26</v>
      </c>
      <c r="L62" s="21">
        <f t="shared" si="29"/>
        <v>101.93333333333334</v>
      </c>
      <c r="M62" s="21">
        <f t="shared" si="30"/>
        <v>305.8</v>
      </c>
      <c r="N62" s="21">
        <f t="shared" si="31"/>
        <v>25.483333333333334</v>
      </c>
      <c r="O62" s="53">
        <f t="shared" si="32"/>
        <v>24</v>
      </c>
      <c r="P62" s="53">
        <f t="shared" si="33"/>
        <v>5</v>
      </c>
      <c r="Q62" s="53">
        <f t="shared" si="34"/>
        <v>25</v>
      </c>
      <c r="R62" s="54">
        <f t="shared" si="35"/>
        <v>0</v>
      </c>
      <c r="S62" s="54">
        <f t="shared" si="36"/>
        <v>0</v>
      </c>
      <c r="T62" s="54">
        <f t="shared" si="37"/>
        <v>0</v>
      </c>
      <c r="U62" s="21">
        <f t="shared" si="23"/>
        <v>24</v>
      </c>
      <c r="V62" s="21">
        <f t="shared" si="24"/>
        <v>5</v>
      </c>
      <c r="W62" s="21">
        <f t="shared" si="25"/>
        <v>25</v>
      </c>
      <c r="X62" s="55" t="str">
        <f t="shared" si="38"/>
        <v/>
      </c>
      <c r="Y62" s="56" t="str">
        <f t="shared" si="39"/>
        <v/>
      </c>
      <c r="Z62" s="45">
        <f t="shared" si="18"/>
        <v>0</v>
      </c>
      <c r="AA62" s="94" t="str">
        <f t="shared" si="19"/>
        <v/>
      </c>
      <c r="AB62" s="46"/>
      <c r="AC62" s="7">
        <f t="shared" si="20"/>
        <v>25</v>
      </c>
      <c r="AD62" s="35">
        <f t="shared" si="21"/>
        <v>0</v>
      </c>
      <c r="AE62" s="47" t="str">
        <f t="shared" si="40"/>
        <v/>
      </c>
      <c r="AF62" s="5"/>
    </row>
    <row r="63" spans="1:32" ht="25" customHeight="1">
      <c r="A63" s="48">
        <v>58</v>
      </c>
      <c r="B63" s="84"/>
      <c r="C63" s="85"/>
      <c r="D63" s="85"/>
      <c r="E63" s="85"/>
      <c r="F63" s="85"/>
      <c r="G63" s="49" t="s">
        <v>20</v>
      </c>
      <c r="H63" s="77" t="str">
        <f t="shared" si="17"/>
        <v/>
      </c>
      <c r="I63" s="50">
        <f t="shared" si="26"/>
        <v>306</v>
      </c>
      <c r="J63" s="51">
        <f t="shared" si="27"/>
        <v>102</v>
      </c>
      <c r="K63" s="52">
        <f t="shared" si="28"/>
        <v>26</v>
      </c>
      <c r="L63" s="21">
        <f t="shared" si="29"/>
        <v>101.93333333333334</v>
      </c>
      <c r="M63" s="21">
        <f t="shared" si="30"/>
        <v>305.8</v>
      </c>
      <c r="N63" s="21">
        <f t="shared" si="31"/>
        <v>25.483333333333334</v>
      </c>
      <c r="O63" s="53">
        <f t="shared" si="32"/>
        <v>24</v>
      </c>
      <c r="P63" s="53">
        <f t="shared" si="33"/>
        <v>5</v>
      </c>
      <c r="Q63" s="53">
        <f t="shared" si="34"/>
        <v>25</v>
      </c>
      <c r="R63" s="54">
        <f t="shared" si="35"/>
        <v>0</v>
      </c>
      <c r="S63" s="54">
        <f t="shared" si="36"/>
        <v>0</v>
      </c>
      <c r="T63" s="54">
        <f t="shared" si="37"/>
        <v>0</v>
      </c>
      <c r="U63" s="21">
        <f t="shared" si="23"/>
        <v>24</v>
      </c>
      <c r="V63" s="21">
        <f t="shared" si="24"/>
        <v>5</v>
      </c>
      <c r="W63" s="21">
        <f t="shared" si="25"/>
        <v>25</v>
      </c>
      <c r="X63" s="55" t="str">
        <f t="shared" si="38"/>
        <v/>
      </c>
      <c r="Y63" s="56" t="str">
        <f t="shared" si="39"/>
        <v/>
      </c>
      <c r="Z63" s="45">
        <f t="shared" si="18"/>
        <v>0</v>
      </c>
      <c r="AA63" s="94" t="str">
        <f t="shared" si="19"/>
        <v/>
      </c>
      <c r="AB63" s="46"/>
      <c r="AC63" s="7">
        <f t="shared" si="20"/>
        <v>25</v>
      </c>
      <c r="AD63" s="35">
        <f t="shared" si="21"/>
        <v>0</v>
      </c>
      <c r="AE63" s="47" t="str">
        <f t="shared" si="40"/>
        <v/>
      </c>
      <c r="AF63" s="5"/>
    </row>
    <row r="64" spans="1:32" ht="25" customHeight="1">
      <c r="A64" s="48">
        <v>59</v>
      </c>
      <c r="B64" s="84"/>
      <c r="C64" s="85"/>
      <c r="D64" s="85"/>
      <c r="E64" s="85"/>
      <c r="F64" s="85"/>
      <c r="G64" s="49" t="s">
        <v>20</v>
      </c>
      <c r="H64" s="77" t="str">
        <f t="shared" si="17"/>
        <v/>
      </c>
      <c r="I64" s="50">
        <f t="shared" si="26"/>
        <v>306</v>
      </c>
      <c r="J64" s="51">
        <f t="shared" si="27"/>
        <v>102</v>
      </c>
      <c r="K64" s="52">
        <f t="shared" si="28"/>
        <v>26</v>
      </c>
      <c r="L64" s="21">
        <f t="shared" si="29"/>
        <v>101.93333333333334</v>
      </c>
      <c r="M64" s="21">
        <f t="shared" si="30"/>
        <v>305.8</v>
      </c>
      <c r="N64" s="21">
        <f t="shared" si="31"/>
        <v>25.483333333333334</v>
      </c>
      <c r="O64" s="53">
        <f t="shared" si="32"/>
        <v>24</v>
      </c>
      <c r="P64" s="53">
        <f t="shared" si="33"/>
        <v>5</v>
      </c>
      <c r="Q64" s="53">
        <f t="shared" si="34"/>
        <v>25</v>
      </c>
      <c r="R64" s="54">
        <f t="shared" si="35"/>
        <v>0</v>
      </c>
      <c r="S64" s="54">
        <f t="shared" si="36"/>
        <v>0</v>
      </c>
      <c r="T64" s="54">
        <f t="shared" si="37"/>
        <v>0</v>
      </c>
      <c r="U64" s="21">
        <f t="shared" si="23"/>
        <v>24</v>
      </c>
      <c r="V64" s="21">
        <f t="shared" si="24"/>
        <v>5</v>
      </c>
      <c r="W64" s="21">
        <f t="shared" si="25"/>
        <v>25</v>
      </c>
      <c r="X64" s="55" t="str">
        <f t="shared" si="38"/>
        <v/>
      </c>
      <c r="Y64" s="56" t="str">
        <f t="shared" si="39"/>
        <v/>
      </c>
      <c r="Z64" s="45">
        <f t="shared" si="18"/>
        <v>0</v>
      </c>
      <c r="AA64" s="94" t="str">
        <f t="shared" si="19"/>
        <v/>
      </c>
      <c r="AB64" s="46"/>
      <c r="AC64" s="7">
        <f t="shared" si="20"/>
        <v>25</v>
      </c>
      <c r="AD64" s="35">
        <f t="shared" si="21"/>
        <v>0</v>
      </c>
      <c r="AE64" s="47" t="str">
        <f t="shared" si="40"/>
        <v/>
      </c>
      <c r="AF64" s="5"/>
    </row>
    <row r="65" spans="1:32" ht="25" customHeight="1">
      <c r="A65" s="48">
        <v>60</v>
      </c>
      <c r="B65" s="84"/>
      <c r="C65" s="85"/>
      <c r="D65" s="85"/>
      <c r="E65" s="85"/>
      <c r="F65" s="85"/>
      <c r="G65" s="49" t="s">
        <v>20</v>
      </c>
      <c r="H65" s="77" t="str">
        <f t="shared" si="17"/>
        <v/>
      </c>
      <c r="I65" s="50">
        <f t="shared" si="26"/>
        <v>306</v>
      </c>
      <c r="J65" s="51">
        <f t="shared" si="27"/>
        <v>102</v>
      </c>
      <c r="K65" s="52">
        <f t="shared" si="28"/>
        <v>26</v>
      </c>
      <c r="L65" s="21">
        <f t="shared" si="29"/>
        <v>101.93333333333334</v>
      </c>
      <c r="M65" s="21">
        <f t="shared" si="30"/>
        <v>305.8</v>
      </c>
      <c r="N65" s="21">
        <f t="shared" si="31"/>
        <v>25.483333333333334</v>
      </c>
      <c r="O65" s="53">
        <f t="shared" si="32"/>
        <v>24</v>
      </c>
      <c r="P65" s="53">
        <f t="shared" si="33"/>
        <v>5</v>
      </c>
      <c r="Q65" s="53">
        <f t="shared" si="34"/>
        <v>25</v>
      </c>
      <c r="R65" s="54">
        <f t="shared" si="35"/>
        <v>0</v>
      </c>
      <c r="S65" s="54">
        <f t="shared" si="36"/>
        <v>0</v>
      </c>
      <c r="T65" s="54">
        <f t="shared" si="37"/>
        <v>0</v>
      </c>
      <c r="U65" s="21">
        <f t="shared" si="23"/>
        <v>24</v>
      </c>
      <c r="V65" s="21">
        <f t="shared" si="24"/>
        <v>5</v>
      </c>
      <c r="W65" s="21">
        <f t="shared" si="25"/>
        <v>25</v>
      </c>
      <c r="X65" s="55" t="str">
        <f t="shared" si="38"/>
        <v/>
      </c>
      <c r="Y65" s="56" t="str">
        <f t="shared" si="39"/>
        <v/>
      </c>
      <c r="Z65" s="45">
        <f t="shared" si="18"/>
        <v>0</v>
      </c>
      <c r="AA65" s="94" t="str">
        <f t="shared" si="19"/>
        <v/>
      </c>
      <c r="AB65" s="46"/>
      <c r="AC65" s="7">
        <f t="shared" si="20"/>
        <v>25</v>
      </c>
      <c r="AD65" s="35">
        <f t="shared" si="21"/>
        <v>0</v>
      </c>
      <c r="AE65" s="47" t="str">
        <f t="shared" si="40"/>
        <v/>
      </c>
      <c r="AF65" s="5"/>
    </row>
    <row r="66" spans="1:32" ht="25" customHeight="1">
      <c r="A66" s="48">
        <v>61</v>
      </c>
      <c r="B66" s="84"/>
      <c r="C66" s="85"/>
      <c r="D66" s="85"/>
      <c r="E66" s="85"/>
      <c r="F66" s="85"/>
      <c r="G66" s="49" t="s">
        <v>20</v>
      </c>
      <c r="H66" s="77" t="str">
        <f t="shared" si="17"/>
        <v/>
      </c>
      <c r="I66" s="50">
        <f t="shared" si="26"/>
        <v>306</v>
      </c>
      <c r="J66" s="51">
        <f t="shared" si="27"/>
        <v>102</v>
      </c>
      <c r="K66" s="52">
        <f t="shared" si="28"/>
        <v>26</v>
      </c>
      <c r="L66" s="21">
        <f t="shared" si="29"/>
        <v>101.93333333333334</v>
      </c>
      <c r="M66" s="21">
        <f t="shared" si="30"/>
        <v>305.8</v>
      </c>
      <c r="N66" s="21">
        <f t="shared" si="31"/>
        <v>25.483333333333334</v>
      </c>
      <c r="O66" s="53">
        <f t="shared" si="32"/>
        <v>24</v>
      </c>
      <c r="P66" s="53">
        <f t="shared" si="33"/>
        <v>5</v>
      </c>
      <c r="Q66" s="53">
        <f t="shared" si="34"/>
        <v>25</v>
      </c>
      <c r="R66" s="54">
        <f t="shared" si="35"/>
        <v>0</v>
      </c>
      <c r="S66" s="54">
        <f t="shared" si="36"/>
        <v>0</v>
      </c>
      <c r="T66" s="54">
        <f t="shared" si="37"/>
        <v>0</v>
      </c>
      <c r="U66" s="21">
        <f t="shared" si="23"/>
        <v>24</v>
      </c>
      <c r="V66" s="21">
        <f t="shared" si="24"/>
        <v>5</v>
      </c>
      <c r="W66" s="21">
        <f t="shared" si="25"/>
        <v>25</v>
      </c>
      <c r="X66" s="55" t="str">
        <f t="shared" si="38"/>
        <v/>
      </c>
      <c r="Y66" s="56" t="str">
        <f t="shared" si="39"/>
        <v/>
      </c>
      <c r="Z66" s="45">
        <f t="shared" si="18"/>
        <v>0</v>
      </c>
      <c r="AA66" s="94" t="str">
        <f t="shared" si="19"/>
        <v/>
      </c>
      <c r="AB66" s="46"/>
      <c r="AC66" s="7">
        <f t="shared" si="20"/>
        <v>25</v>
      </c>
      <c r="AD66" s="35">
        <f t="shared" si="21"/>
        <v>0</v>
      </c>
      <c r="AE66" s="47" t="str">
        <f t="shared" si="40"/>
        <v/>
      </c>
      <c r="AF66" s="5"/>
    </row>
    <row r="67" spans="1:32" ht="25" customHeight="1">
      <c r="A67" s="48">
        <v>62</v>
      </c>
      <c r="B67" s="84"/>
      <c r="C67" s="85"/>
      <c r="D67" s="85"/>
      <c r="E67" s="85"/>
      <c r="F67" s="85"/>
      <c r="G67" s="49" t="s">
        <v>20</v>
      </c>
      <c r="H67" s="77" t="str">
        <f t="shared" si="17"/>
        <v/>
      </c>
      <c r="I67" s="50">
        <f t="shared" si="26"/>
        <v>306</v>
      </c>
      <c r="J67" s="51">
        <f t="shared" si="27"/>
        <v>102</v>
      </c>
      <c r="K67" s="52">
        <f t="shared" si="28"/>
        <v>26</v>
      </c>
      <c r="L67" s="21">
        <f t="shared" si="29"/>
        <v>101.93333333333334</v>
      </c>
      <c r="M67" s="21">
        <f t="shared" si="30"/>
        <v>305.8</v>
      </c>
      <c r="N67" s="21">
        <f t="shared" si="31"/>
        <v>25.483333333333334</v>
      </c>
      <c r="O67" s="53">
        <f t="shared" si="32"/>
        <v>24</v>
      </c>
      <c r="P67" s="53">
        <f t="shared" si="33"/>
        <v>5</v>
      </c>
      <c r="Q67" s="53">
        <f t="shared" si="34"/>
        <v>25</v>
      </c>
      <c r="R67" s="54">
        <f t="shared" si="35"/>
        <v>0</v>
      </c>
      <c r="S67" s="54">
        <f t="shared" si="36"/>
        <v>0</v>
      </c>
      <c r="T67" s="54">
        <f t="shared" si="37"/>
        <v>0</v>
      </c>
      <c r="U67" s="21">
        <f t="shared" si="23"/>
        <v>24</v>
      </c>
      <c r="V67" s="21">
        <f t="shared" si="24"/>
        <v>5</v>
      </c>
      <c r="W67" s="21">
        <f t="shared" si="25"/>
        <v>25</v>
      </c>
      <c r="X67" s="55" t="str">
        <f t="shared" si="38"/>
        <v/>
      </c>
      <c r="Y67" s="56" t="str">
        <f t="shared" si="39"/>
        <v/>
      </c>
      <c r="Z67" s="45">
        <f t="shared" si="18"/>
        <v>0</v>
      </c>
      <c r="AA67" s="94" t="str">
        <f t="shared" si="19"/>
        <v/>
      </c>
      <c r="AB67" s="46"/>
      <c r="AC67" s="7">
        <f t="shared" si="20"/>
        <v>25</v>
      </c>
      <c r="AD67" s="35">
        <f t="shared" si="21"/>
        <v>0</v>
      </c>
      <c r="AE67" s="47" t="str">
        <f t="shared" si="40"/>
        <v/>
      </c>
      <c r="AF67" s="5"/>
    </row>
    <row r="68" spans="1:32" ht="25" customHeight="1">
      <c r="A68" s="48">
        <v>63</v>
      </c>
      <c r="B68" s="84"/>
      <c r="C68" s="85"/>
      <c r="D68" s="85"/>
      <c r="E68" s="85"/>
      <c r="F68" s="85"/>
      <c r="G68" s="49" t="s">
        <v>20</v>
      </c>
      <c r="H68" s="77" t="str">
        <f t="shared" si="17"/>
        <v/>
      </c>
      <c r="I68" s="50">
        <f t="shared" si="26"/>
        <v>306</v>
      </c>
      <c r="J68" s="51">
        <f t="shared" si="27"/>
        <v>102</v>
      </c>
      <c r="K68" s="52">
        <f t="shared" si="28"/>
        <v>26</v>
      </c>
      <c r="L68" s="21">
        <f t="shared" si="29"/>
        <v>101.93333333333334</v>
      </c>
      <c r="M68" s="21">
        <f t="shared" si="30"/>
        <v>305.8</v>
      </c>
      <c r="N68" s="21">
        <f t="shared" si="31"/>
        <v>25.483333333333334</v>
      </c>
      <c r="O68" s="53">
        <f t="shared" si="32"/>
        <v>24</v>
      </c>
      <c r="P68" s="53">
        <f t="shared" si="33"/>
        <v>5</v>
      </c>
      <c r="Q68" s="53">
        <f t="shared" si="34"/>
        <v>25</v>
      </c>
      <c r="R68" s="54">
        <f t="shared" si="35"/>
        <v>0</v>
      </c>
      <c r="S68" s="54">
        <f t="shared" si="36"/>
        <v>0</v>
      </c>
      <c r="T68" s="54">
        <f t="shared" si="37"/>
        <v>0</v>
      </c>
      <c r="U68" s="21">
        <f t="shared" ref="U68:U104" si="41">D$4</f>
        <v>24</v>
      </c>
      <c r="V68" s="21">
        <f t="shared" ref="V68:V104" si="42">E$4</f>
        <v>5</v>
      </c>
      <c r="W68" s="21">
        <f t="shared" ref="W68:W104" si="43">F$4</f>
        <v>25</v>
      </c>
      <c r="X68" s="55" t="str">
        <f t="shared" si="38"/>
        <v/>
      </c>
      <c r="Y68" s="56" t="str">
        <f t="shared" si="39"/>
        <v/>
      </c>
      <c r="Z68" s="45">
        <f t="shared" si="18"/>
        <v>0</v>
      </c>
      <c r="AA68" s="94" t="str">
        <f t="shared" si="19"/>
        <v/>
      </c>
      <c r="AB68" s="46"/>
      <c r="AC68" s="7">
        <f t="shared" si="20"/>
        <v>25</v>
      </c>
      <c r="AD68" s="35">
        <f t="shared" si="21"/>
        <v>0</v>
      </c>
      <c r="AE68" s="47" t="str">
        <f t="shared" si="40"/>
        <v/>
      </c>
      <c r="AF68" s="5"/>
    </row>
    <row r="69" spans="1:32" ht="25" customHeight="1">
      <c r="A69" s="48">
        <v>64</v>
      </c>
      <c r="B69" s="84"/>
      <c r="C69" s="85"/>
      <c r="D69" s="85"/>
      <c r="E69" s="85"/>
      <c r="F69" s="85"/>
      <c r="G69" s="49" t="s">
        <v>20</v>
      </c>
      <c r="H69" s="77" t="str">
        <f t="shared" si="17"/>
        <v/>
      </c>
      <c r="I69" s="50">
        <f t="shared" si="26"/>
        <v>306</v>
      </c>
      <c r="J69" s="51">
        <f t="shared" si="27"/>
        <v>102</v>
      </c>
      <c r="K69" s="52">
        <f t="shared" si="28"/>
        <v>26</v>
      </c>
      <c r="L69" s="21">
        <f t="shared" si="29"/>
        <v>101.93333333333334</v>
      </c>
      <c r="M69" s="21">
        <f t="shared" si="30"/>
        <v>305.8</v>
      </c>
      <c r="N69" s="21">
        <f t="shared" si="31"/>
        <v>25.483333333333334</v>
      </c>
      <c r="O69" s="53">
        <f t="shared" si="32"/>
        <v>24</v>
      </c>
      <c r="P69" s="53">
        <f t="shared" si="33"/>
        <v>5</v>
      </c>
      <c r="Q69" s="53">
        <f t="shared" si="34"/>
        <v>25</v>
      </c>
      <c r="R69" s="54">
        <f t="shared" si="35"/>
        <v>0</v>
      </c>
      <c r="S69" s="54">
        <f t="shared" si="36"/>
        <v>0</v>
      </c>
      <c r="T69" s="54">
        <f t="shared" si="37"/>
        <v>0</v>
      </c>
      <c r="U69" s="21">
        <f t="shared" si="41"/>
        <v>24</v>
      </c>
      <c r="V69" s="21">
        <f t="shared" si="42"/>
        <v>5</v>
      </c>
      <c r="W69" s="21">
        <f t="shared" si="43"/>
        <v>25</v>
      </c>
      <c r="X69" s="55" t="str">
        <f t="shared" si="38"/>
        <v/>
      </c>
      <c r="Y69" s="56" t="str">
        <f t="shared" si="39"/>
        <v/>
      </c>
      <c r="Z69" s="45">
        <f t="shared" si="18"/>
        <v>0</v>
      </c>
      <c r="AA69" s="94" t="str">
        <f t="shared" si="19"/>
        <v/>
      </c>
      <c r="AB69" s="46"/>
      <c r="AC69" s="7">
        <f t="shared" si="20"/>
        <v>25</v>
      </c>
      <c r="AD69" s="35">
        <f t="shared" si="21"/>
        <v>0</v>
      </c>
      <c r="AE69" s="47" t="str">
        <f t="shared" si="40"/>
        <v/>
      </c>
      <c r="AF69" s="5"/>
    </row>
    <row r="70" spans="1:32" ht="25" customHeight="1">
      <c r="A70" s="48">
        <v>65</v>
      </c>
      <c r="B70" s="84"/>
      <c r="C70" s="85"/>
      <c r="D70" s="85"/>
      <c r="E70" s="85"/>
      <c r="F70" s="85"/>
      <c r="G70" s="49" t="s">
        <v>20</v>
      </c>
      <c r="H70" s="77" t="str">
        <f t="shared" si="17"/>
        <v/>
      </c>
      <c r="I70" s="50">
        <f t="shared" ref="I70:I104" si="44">ROUNDUP(M70,0)</f>
        <v>306</v>
      </c>
      <c r="J70" s="51">
        <f t="shared" ref="J70:J104" si="45">ROUNDUP(L70,0)</f>
        <v>102</v>
      </c>
      <c r="K70" s="52">
        <f t="shared" ref="K70:K104" si="46">ROUNDUP(N70,0)</f>
        <v>26</v>
      </c>
      <c r="L70" s="21">
        <f t="shared" ref="L70:L101" si="47">M70/3</f>
        <v>101.93333333333334</v>
      </c>
      <c r="M70" s="21">
        <f t="shared" ref="M70:M104" si="48">Q70*12+P70+(O70/30)</f>
        <v>305.8</v>
      </c>
      <c r="N70" s="21">
        <f t="shared" ref="N70:N101" si="49">M70/12</f>
        <v>25.483333333333334</v>
      </c>
      <c r="O70" s="53">
        <f t="shared" ref="O70:O104" si="50">U70-R70</f>
        <v>24</v>
      </c>
      <c r="P70" s="53">
        <f t="shared" ref="P70:P104" si="51">V70-S70</f>
        <v>5</v>
      </c>
      <c r="Q70" s="53">
        <f t="shared" ref="Q70:Q104" si="52">W70-T70</f>
        <v>25</v>
      </c>
      <c r="R70" s="54">
        <f t="shared" ref="R70:R104" si="53">D70</f>
        <v>0</v>
      </c>
      <c r="S70" s="54">
        <f t="shared" ref="S70:S104" si="54">E70</f>
        <v>0</v>
      </c>
      <c r="T70" s="54">
        <f t="shared" ref="T70:T104" si="55">F70</f>
        <v>0</v>
      </c>
      <c r="U70" s="21">
        <f t="shared" si="41"/>
        <v>24</v>
      </c>
      <c r="V70" s="21">
        <f t="shared" si="42"/>
        <v>5</v>
      </c>
      <c r="W70" s="21">
        <f t="shared" si="43"/>
        <v>25</v>
      </c>
      <c r="X70" s="55" t="str">
        <f t="shared" ref="X70:X72" si="56">IF(X$2="Stufe A",IF(AND(G70="Auswahl treffen",J70&gt;=0,J70&lt;=1000),H70,IF(AND(G70="Vermögend und ambulant",J70&gt;8,J70&lt;=1000),130,IF(AND(G70="Vermögend und ambulant",J70&gt;4,J70&lt;=8),158,IF(AND(G70="Vermögend und ambulant",J70&gt;2,J70&lt;=4),192,IF(AND(G70="Vermögend und ambulant",J70&gt;1,J70&lt;=2),208,IF(AND(G70="Vermögend und ambulant",J70&gt;0,J70&lt;=1),298,IF(AND(G70="Vermögend und stationär",J70&gt;8,J70&lt;=1000),78,IF(AND(G70="Vermögend und stationär",J70&gt;4,J70&lt;=8),91,IF(AND(G70="Vermögend und stationär",J70&gt;2,J70&lt;=4),140,IF(AND(G70="Vermögend und stationär",J70&gt;1,J70&lt;=2),158,IF(AND(G70="Vermögend und stationär",J70&gt;0,J70&lt;=1),200,IF(AND(G70="Mittellos und ambulant",J70&gt;8,J70&lt;=1000),105,IF(AND(G70="Mittellos und ambulant",J70&gt;4,J70&lt;=8),122,IF(AND(G70="Mittellos und ambulant",J70&gt;2,J70&lt;=4),151,IF(AND(G70="Mittellos und ambulant",J70&gt;1,J70&lt;=2),170,IF(AND(G70="Mittellos und ambulant",J70&gt;0,J70&lt;=1),208,IF(AND(G70="Mittellos und stationär",J70&gt;8,J70&lt;=1000),62,IF(AND(G70="Mittellos und stationär",J70&gt;4,J70&lt;=8),87,IF(AND(G70="Mittellos und stationär",J70&gt;2,J70&lt;=4),124,IF(AND(G70="Mittellos und stationär",J70&gt;1,J70&lt;=2),129,IF(AND(G70="Mittellos und stationär",J70&gt;0,J70&lt;=1),194,""))))))))))))))))))))),IF(X$2="Stufe B",IF(AND(G70="Auswahl treffen",J70&gt;=0,J70&lt;=1000),H70,IF(AND(G70="Vermögend und ambulant",J70&gt;8,J70&lt;=1000),161,IF(AND(G70="Vermögend und ambulant",J70&gt;4,J70&lt;=8),196,IF(AND(G70="Vermögend und ambulant",J70&gt;2,J70&lt;=4),238,IF(AND(G70="Vermögend und ambulant",J70&gt;1,J70&lt;=2),258,IF(AND(G70="Vermögend und ambulant",J70&gt;0,J70&lt;=1),370,IF(AND(G70="Vermögend und stationär",J70&gt;8,J70&lt;=1000),96,IF(AND(G70="Vermögend und stationär",J70&gt;4,J70&lt;=8),113,IF(AND(G70="Vermögend und stationär",J70&gt;2,J70&lt;=4),174,IF(AND(G70="Vermögend und stationär",J70&gt;1,J70&lt;=2),196,IF(AND(G70="Vermögend und stationär",J70&gt;0,J70&lt;=1),249,IF(AND(G70="Mittellos und ambulant",J70&gt;8,J70&lt;=1000),130,IF(AND(G70="Mittellos und ambulant",J70&gt;4,J70&lt;=8),151,IF(AND(G70="Mittellos und ambulant",J70&gt;2,J70&lt;=4),188,IF(AND(G70="Mittellos und ambulant",J70&gt;1,J70&lt;=2),211,IF(AND(G70="Mittellos und ambulant",J70&gt;0,J70&lt;=1),258,IF(AND(G70="Mittellos und stationär",J70&gt;8,J70&lt;=1000),78,IF(AND(G70="Mittellos und stationär",J70&gt;4,J70&lt;=8),107,IF(AND(G70="Mittellos und stationär",J70&gt;2,J70&lt;=4),154,IF(AND(G70="Mittellos und stationär",J70&gt;1,J70&lt;=2),158,IF(AND(G70="Mittellos und stationär",J70&gt;0,J70&lt;=1),241,""))))))))))))))))))))),IF(X$2="Stufe C",IF(AND(G70="Auswahl treffen",J70&gt;=0,J70&lt;=1000),H70,IF(AND(G70="Vermögend und ambulant",J70&gt;8,J70&lt;=1000),211,IF(AND(G70="Vermögend und ambulant",J70&gt;4,J70&lt;=8),257,IF(AND(G70="Vermögend und ambulant",J70&gt;2,J70&lt;=4),312,IF(AND(G70="Vermögend und ambulant",J70&gt;1,J70&lt;=2),339,IF(AND(G70="Vermögend und ambulant",J70&gt;0,J70&lt;=1),486,IF(AND(G70="Vermögend und stationär",J70&gt;8,J70&lt;=1000),127,IF(AND(G70="Vermögend und stationär",J70&gt;4,J70&lt;=8),149,IF(AND(G70="Vermögend und stationär",J70&gt;2,J70&lt;=4),229,IF(AND(G70="Vermögend und stationär",J70&gt;1,J70&lt;=2),257,IF(AND(G70="Vermögend und stationär",J70&gt;0,J70&lt;=1),327,IF(AND(G70="Mittellos und ambulant",J70&gt;8,J70&lt;=1000),171,IF(AND(G70="Mittellos und ambulant",J70&gt;4,J70&lt;=8),198,IF(AND(G70="Mittellos und ambulant",J70&gt;2,J70&lt;=4),246,IF(AND(G70="Mittellos und ambulant",J70&gt;1,J70&lt;=2),277,IF(AND(G70="Mittellos und ambulant",J70&gt;0,J70&lt;=1),339,IF(AND(G70="Mittellos und stationär",J70&gt;8,J70&lt;=1000),102,IF(AND(G70="Mittellos und stationär",J70&gt;4,J70&lt;=8),141,IF(AND(G70="Mittellos und stationär",J70&gt;2,J70&lt;=4),202,IF(AND(G70="Mittellos und stationär",J70&gt;1,J70&lt;=2),208,IF(AND(G70="Mittellos und stationär",J70&gt;0,J70&lt;=1),317,""))))))))))))))))))))),"")))</f>
        <v/>
      </c>
      <c r="Y70" s="56" t="str">
        <f t="shared" ref="Y70:Y104" si="57">IF(F70&gt;0.1,"EUR","")</f>
        <v/>
      </c>
      <c r="Z70" s="45">
        <f t="shared" si="18"/>
        <v>0</v>
      </c>
      <c r="AA70" s="94" t="str">
        <f t="shared" si="19"/>
        <v/>
      </c>
      <c r="AB70" s="46"/>
      <c r="AC70" s="7">
        <f t="shared" si="20"/>
        <v>25</v>
      </c>
      <c r="AD70" s="35">
        <f t="shared" si="21"/>
        <v>0</v>
      </c>
      <c r="AE70" s="47" t="str">
        <f t="shared" ref="AE70:AE104" si="58">IF(AND(OR(AC70=24, AC70=25), F70&gt;=1, F70&lt;=100), 7.5, "")</f>
        <v/>
      </c>
      <c r="AF70" s="5"/>
    </row>
    <row r="71" spans="1:32" ht="25" customHeight="1">
      <c r="A71" s="48">
        <v>66</v>
      </c>
      <c r="B71" s="84"/>
      <c r="C71" s="85"/>
      <c r="D71" s="85"/>
      <c r="E71" s="85"/>
      <c r="F71" s="85"/>
      <c r="G71" s="49" t="s">
        <v>20</v>
      </c>
      <c r="H71" s="77" t="str">
        <f t="shared" ref="H71:H104" si="59">IF(Z71&gt;=0.1,"+§5a(1)","")</f>
        <v/>
      </c>
      <c r="I71" s="50">
        <f t="shared" si="44"/>
        <v>306</v>
      </c>
      <c r="J71" s="51">
        <f t="shared" si="45"/>
        <v>102</v>
      </c>
      <c r="K71" s="52">
        <f t="shared" si="46"/>
        <v>26</v>
      </c>
      <c r="L71" s="21">
        <f t="shared" si="47"/>
        <v>101.93333333333334</v>
      </c>
      <c r="M71" s="21">
        <f t="shared" si="48"/>
        <v>305.8</v>
      </c>
      <c r="N71" s="21">
        <f t="shared" si="49"/>
        <v>25.483333333333334</v>
      </c>
      <c r="O71" s="53">
        <f t="shared" si="50"/>
        <v>24</v>
      </c>
      <c r="P71" s="53">
        <f t="shared" si="51"/>
        <v>5</v>
      </c>
      <c r="Q71" s="53">
        <f t="shared" si="52"/>
        <v>25</v>
      </c>
      <c r="R71" s="54">
        <f t="shared" si="53"/>
        <v>0</v>
      </c>
      <c r="S71" s="54">
        <f t="shared" si="54"/>
        <v>0</v>
      </c>
      <c r="T71" s="54">
        <f t="shared" si="55"/>
        <v>0</v>
      </c>
      <c r="U71" s="21">
        <f t="shared" si="41"/>
        <v>24</v>
      </c>
      <c r="V71" s="21">
        <f t="shared" si="42"/>
        <v>5</v>
      </c>
      <c r="W71" s="21">
        <f t="shared" si="43"/>
        <v>25</v>
      </c>
      <c r="X71" s="55" t="str">
        <f t="shared" si="56"/>
        <v/>
      </c>
      <c r="Y71" s="56" t="str">
        <f t="shared" si="57"/>
        <v/>
      </c>
      <c r="Z71" s="45">
        <f t="shared" ref="Z71:Z104" si="60">AD71*30</f>
        <v>0</v>
      </c>
      <c r="AA71" s="94" t="str">
        <f t="shared" ref="AA71:AA104" si="61">IF(Z71&gt;=0.1,"§10","")</f>
        <v/>
      </c>
      <c r="AB71" s="46"/>
      <c r="AC71" s="7">
        <f t="shared" ref="AC71:AC104" si="62">AC70</f>
        <v>25</v>
      </c>
      <c r="AD71" s="35">
        <f t="shared" ref="AD71:AD104" si="63">IF(AB71,"1",0)</f>
        <v>0</v>
      </c>
      <c r="AE71" s="47" t="str">
        <f t="shared" si="58"/>
        <v/>
      </c>
      <c r="AF71" s="5"/>
    </row>
    <row r="72" spans="1:32" ht="25" customHeight="1">
      <c r="A72" s="48">
        <v>67</v>
      </c>
      <c r="B72" s="84"/>
      <c r="C72" s="85"/>
      <c r="D72" s="85"/>
      <c r="E72" s="85"/>
      <c r="F72" s="85"/>
      <c r="G72" s="49" t="s">
        <v>20</v>
      </c>
      <c r="H72" s="77" t="str">
        <f t="shared" si="59"/>
        <v/>
      </c>
      <c r="I72" s="50">
        <f t="shared" si="44"/>
        <v>306</v>
      </c>
      <c r="J72" s="51">
        <f t="shared" si="45"/>
        <v>102</v>
      </c>
      <c r="K72" s="52">
        <f t="shared" si="46"/>
        <v>26</v>
      </c>
      <c r="L72" s="21">
        <f t="shared" si="47"/>
        <v>101.93333333333334</v>
      </c>
      <c r="M72" s="21">
        <f t="shared" si="48"/>
        <v>305.8</v>
      </c>
      <c r="N72" s="21">
        <f t="shared" si="49"/>
        <v>25.483333333333334</v>
      </c>
      <c r="O72" s="53">
        <f t="shared" si="50"/>
        <v>24</v>
      </c>
      <c r="P72" s="53">
        <f t="shared" si="51"/>
        <v>5</v>
      </c>
      <c r="Q72" s="53">
        <f t="shared" si="52"/>
        <v>25</v>
      </c>
      <c r="R72" s="54">
        <f t="shared" si="53"/>
        <v>0</v>
      </c>
      <c r="S72" s="54">
        <f t="shared" si="54"/>
        <v>0</v>
      </c>
      <c r="T72" s="54">
        <f t="shared" si="55"/>
        <v>0</v>
      </c>
      <c r="U72" s="21">
        <f t="shared" si="41"/>
        <v>24</v>
      </c>
      <c r="V72" s="21">
        <f t="shared" si="42"/>
        <v>5</v>
      </c>
      <c r="W72" s="21">
        <f t="shared" si="43"/>
        <v>25</v>
      </c>
      <c r="X72" s="55" t="str">
        <f t="shared" si="56"/>
        <v/>
      </c>
      <c r="Y72" s="56" t="str">
        <f t="shared" si="57"/>
        <v/>
      </c>
      <c r="Z72" s="45">
        <f t="shared" si="60"/>
        <v>0</v>
      </c>
      <c r="AA72" s="94" t="str">
        <f t="shared" si="61"/>
        <v/>
      </c>
      <c r="AB72" s="46"/>
      <c r="AC72" s="7">
        <f t="shared" si="62"/>
        <v>25</v>
      </c>
      <c r="AD72" s="35">
        <f t="shared" si="63"/>
        <v>0</v>
      </c>
      <c r="AE72" s="47" t="str">
        <f t="shared" si="58"/>
        <v/>
      </c>
      <c r="AF72" s="5"/>
    </row>
    <row r="73" spans="1:32" ht="25" customHeight="1">
      <c r="A73" s="48">
        <v>68</v>
      </c>
      <c r="B73" s="84"/>
      <c r="C73" s="85"/>
      <c r="D73" s="85"/>
      <c r="E73" s="85"/>
      <c r="F73" s="85"/>
      <c r="G73" s="49" t="s">
        <v>20</v>
      </c>
      <c r="H73" s="77" t="str">
        <f t="shared" si="59"/>
        <v/>
      </c>
      <c r="I73" s="50">
        <f t="shared" si="44"/>
        <v>306</v>
      </c>
      <c r="J73" s="51">
        <f t="shared" si="45"/>
        <v>102</v>
      </c>
      <c r="K73" s="52">
        <f t="shared" si="46"/>
        <v>26</v>
      </c>
      <c r="L73" s="21">
        <f t="shared" si="47"/>
        <v>101.93333333333334</v>
      </c>
      <c r="M73" s="21">
        <f t="shared" si="48"/>
        <v>305.8</v>
      </c>
      <c r="N73" s="21">
        <f t="shared" si="49"/>
        <v>25.483333333333334</v>
      </c>
      <c r="O73" s="53">
        <f t="shared" si="50"/>
        <v>24</v>
      </c>
      <c r="P73" s="53">
        <f t="shared" si="51"/>
        <v>5</v>
      </c>
      <c r="Q73" s="53">
        <f t="shared" si="52"/>
        <v>25</v>
      </c>
      <c r="R73" s="54">
        <f t="shared" si="53"/>
        <v>0</v>
      </c>
      <c r="S73" s="54">
        <f t="shared" si="54"/>
        <v>0</v>
      </c>
      <c r="T73" s="54">
        <f t="shared" si="55"/>
        <v>0</v>
      </c>
      <c r="U73" s="21">
        <f t="shared" si="41"/>
        <v>24</v>
      </c>
      <c r="V73" s="21">
        <f t="shared" si="42"/>
        <v>5</v>
      </c>
      <c r="W73" s="21">
        <f t="shared" si="43"/>
        <v>25</v>
      </c>
      <c r="X73" s="55" t="str">
        <f t="shared" ref="X73:X104" si="64">IF(X$2="Stufe A",IF(AND(G73="Auswahl treffen",J73&gt;=0,J73&lt;=1000),H73,IF(AND(G73="Vermögend und ambulant",J73&gt;8,J73&lt;=1000),130,IF(AND(G73="Vermögend und ambulant",J73&gt;4,J73&lt;=8),158,IF(AND(G73="Vermögend und ambulant",J73&gt;2,J73&lt;=4),192,IF(AND(G73="Vermögend und ambulant",J73&gt;1,J73&lt;=2),208,IF(AND(G73="Vermögend und ambulant",J73&gt;0,J73&lt;=1),298,IF(AND(G73="Vermögend und stationär",J73&gt;8,J73&lt;=1000),78,IF(AND(G73="Vermögend und stationär",J73&gt;4,J73&lt;=8),91,IF(AND(G73="Vermögend und stationär",J73&gt;2,J73&lt;=4),140,IF(AND(G73="Vermögend und stationär",J73&gt;1,J73&lt;=2),158,IF(AND(G73="Vermögend und stationär",J73&gt;0,J73&lt;=1),200,IF(AND(G73="Mittellos und ambulant",J73&gt;8,J73&lt;=1000),105,IF(AND(G73="Mittellos und ambulant",J73&gt;4,J73&lt;=8),122,IF(AND(G73="Mittellos und ambulant",J73&gt;2,J73&lt;=4),151,IF(AND(G73="Mittellos und ambulant",J73&gt;1,J73&lt;=2),170,IF(AND(G73="Mittellos und ambulant",J73&gt;0,J73&lt;=1),208,IF(AND(G73="Mittellos und stationär",J73&gt;8,J73&lt;=1000),62,IF(AND(G73="Mittellos und stationär",J73&gt;4,J73&lt;=8),87,IF(AND(G73="Mittellos und stationär",J73&gt;2,J73&lt;=4),124,IF(AND(G73="Mittellos und stationär",J73&gt;1,J73&lt;=2),129,IF(AND(G73="Mittellos und stationär",J73&gt;0,J73&lt;=1),194,""))))))))))))))))))))),IF(X$2="Stufe B",IF(AND(G73="Auswahl treffen",J73&gt;=0,J73&lt;=1000),H73,IF(AND(G73="Vermögend und ambulant",J73&gt;8,J73&lt;=1000),161,IF(AND(G73="Vermögend und ambulant",J73&gt;4,J73&lt;=8),196,IF(AND(G73="Vermögend und ambulant",J73&gt;2,J73&lt;=4),238,IF(AND(G73="Vermögend und ambulant",J73&gt;1,J73&lt;=2),258,IF(AND(G73="Vermögend und ambulant",J73&gt;0,J73&lt;=1),370,IF(AND(G73="Vermögend und stationär",J73&gt;8,J73&lt;=1000),96,IF(AND(G73="Vermögend und stationär",J73&gt;4,J73&lt;=8),113,IF(AND(G73="Vermögend und stationär",J73&gt;2,J73&lt;=4),174,IF(AND(G73="Vermögend und stationär",J73&gt;1,J73&lt;=2),196,IF(AND(G73="Vermögend und stationär",J73&gt;0,J73&lt;=1),249,IF(AND(G73="Mittellos und ambulant",J73&gt;8,J73&lt;=1000),130,IF(AND(G73="Mittellos und ambulant",J73&gt;4,J73&lt;=8),151,IF(AND(G73="Mittellos und ambulant",J73&gt;2,J73&lt;=4),188,IF(AND(G73="Mittellos und ambulant",J73&gt;1,J73&lt;=2),211,IF(AND(G73="Mittellos und ambulant",J73&gt;0,J73&lt;=1),258,IF(AND(G73="Mittellos und stationär",J73&gt;8,J73&lt;=1000),78,IF(AND(G73="Mittellos und stationär",J73&gt;4,J73&lt;=8),107,IF(AND(G73="Mittellos und stationär",J73&gt;2,J73&lt;=4),154,IF(AND(G73="Mittellos und stationär",J73&gt;1,J73&lt;=2),158,IF(AND(G73="Mittellos und stationär",J73&gt;0,J73&lt;=1),241,""))))))))))))))))))))),IF(X$2="Stufe C",IF(AND(G73="Auswahl treffen",J73&gt;=0,J73&lt;=1000),H73,IF(AND(G73="Vermögend und ambulant",J73&gt;8,J73&lt;=1000),211,IF(AND(G73="Vermögend und ambulant",J73&gt;4,J73&lt;=8),257,IF(AND(G73="Vermögend und ambulant",J73&gt;2,J73&lt;=4),312,IF(AND(G73="Vermögend und ambulant",J73&gt;1,J73&lt;=2),339,IF(AND(G73="Vermögend und ambulant",J73&gt;0,J73&lt;=1),486,IF(AND(G73="Vermögend und stationär",J73&gt;8,J73&lt;=1000),127,IF(AND(G73="Vermögend und stationär",J73&gt;4,J73&lt;=8),149,IF(AND(G73="Vermögend und stationär",J73&gt;2,J73&lt;=4),229,IF(AND(G73="Vermögend und stationär",J73&gt;1,J73&lt;=2),257,IF(AND(G73="Vermögend und stationär",J73&gt;0,J73&lt;=1),327,IF(AND(G73="Mittellos und ambulant",J73&gt;8,J73&lt;=1000),171,IF(AND(G73="Mittellos und ambulant",J73&gt;4,J73&lt;=8),198,IF(AND(G73="Mittellos und ambulant",J73&gt;2,J73&lt;=4),246,IF(AND(G73="Mittellos und ambulant",J73&gt;1,J73&lt;=2),277,IF(AND(G73="Mittellos und ambulant",J73&gt;0,J73&lt;=1),339,IF(AND(G73="Mittellos und stationär",J73&gt;8,J73&lt;=1000),102,IF(AND(G73="Mittellos und stationär",J73&gt;4,J73&lt;=8),141,IF(AND(G73="Mittellos und stationär",J73&gt;2,J73&lt;=4),202,IF(AND(G73="Mittellos und stationär",J73&gt;1,J73&lt;=2),208,IF(AND(G73="Mittellos und stationär",J73&gt;0,J73&lt;=1),317,""))))))))))))))))))))),"")))</f>
        <v/>
      </c>
      <c r="Y73" s="56" t="str">
        <f t="shared" si="57"/>
        <v/>
      </c>
      <c r="Z73" s="45">
        <f t="shared" si="60"/>
        <v>0</v>
      </c>
      <c r="AA73" s="94" t="str">
        <f t="shared" si="61"/>
        <v/>
      </c>
      <c r="AB73" s="46"/>
      <c r="AC73" s="7">
        <f t="shared" si="62"/>
        <v>25</v>
      </c>
      <c r="AD73" s="35">
        <f t="shared" si="63"/>
        <v>0</v>
      </c>
      <c r="AE73" s="47" t="str">
        <f t="shared" si="58"/>
        <v/>
      </c>
      <c r="AF73" s="5"/>
    </row>
    <row r="74" spans="1:32" ht="25" customHeight="1">
      <c r="A74" s="48">
        <v>69</v>
      </c>
      <c r="B74" s="84"/>
      <c r="C74" s="85"/>
      <c r="D74" s="85"/>
      <c r="E74" s="85"/>
      <c r="F74" s="85"/>
      <c r="G74" s="49" t="s">
        <v>20</v>
      </c>
      <c r="H74" s="77" t="str">
        <f t="shared" si="59"/>
        <v/>
      </c>
      <c r="I74" s="50">
        <f t="shared" si="44"/>
        <v>306</v>
      </c>
      <c r="J74" s="51">
        <f t="shared" si="45"/>
        <v>102</v>
      </c>
      <c r="K74" s="52">
        <f t="shared" si="46"/>
        <v>26</v>
      </c>
      <c r="L74" s="21">
        <f t="shared" si="47"/>
        <v>101.93333333333334</v>
      </c>
      <c r="M74" s="21">
        <f t="shared" si="48"/>
        <v>305.8</v>
      </c>
      <c r="N74" s="21">
        <f t="shared" si="49"/>
        <v>25.483333333333334</v>
      </c>
      <c r="O74" s="53">
        <f t="shared" si="50"/>
        <v>24</v>
      </c>
      <c r="P74" s="53">
        <f t="shared" si="51"/>
        <v>5</v>
      </c>
      <c r="Q74" s="53">
        <f t="shared" si="52"/>
        <v>25</v>
      </c>
      <c r="R74" s="54">
        <f t="shared" si="53"/>
        <v>0</v>
      </c>
      <c r="S74" s="54">
        <f t="shared" si="54"/>
        <v>0</v>
      </c>
      <c r="T74" s="54">
        <f t="shared" si="55"/>
        <v>0</v>
      </c>
      <c r="U74" s="21">
        <f t="shared" si="41"/>
        <v>24</v>
      </c>
      <c r="V74" s="21">
        <f t="shared" si="42"/>
        <v>5</v>
      </c>
      <c r="W74" s="21">
        <f t="shared" si="43"/>
        <v>25</v>
      </c>
      <c r="X74" s="55" t="str">
        <f t="shared" si="64"/>
        <v/>
      </c>
      <c r="Y74" s="56" t="str">
        <f t="shared" si="57"/>
        <v/>
      </c>
      <c r="Z74" s="45">
        <f t="shared" si="60"/>
        <v>0</v>
      </c>
      <c r="AA74" s="94" t="str">
        <f t="shared" si="61"/>
        <v/>
      </c>
      <c r="AB74" s="46"/>
      <c r="AC74" s="7">
        <f t="shared" si="62"/>
        <v>25</v>
      </c>
      <c r="AD74" s="35">
        <f t="shared" si="63"/>
        <v>0</v>
      </c>
      <c r="AE74" s="47" t="str">
        <f t="shared" si="58"/>
        <v/>
      </c>
      <c r="AF74" s="5"/>
    </row>
    <row r="75" spans="1:32" ht="25" customHeight="1">
      <c r="A75" s="48">
        <v>70</v>
      </c>
      <c r="B75" s="84"/>
      <c r="C75" s="85"/>
      <c r="D75" s="85"/>
      <c r="E75" s="85"/>
      <c r="F75" s="85"/>
      <c r="G75" s="49" t="s">
        <v>20</v>
      </c>
      <c r="H75" s="77" t="str">
        <f t="shared" si="59"/>
        <v/>
      </c>
      <c r="I75" s="50">
        <f t="shared" si="44"/>
        <v>306</v>
      </c>
      <c r="J75" s="51">
        <f t="shared" si="45"/>
        <v>102</v>
      </c>
      <c r="K75" s="52">
        <f t="shared" si="46"/>
        <v>26</v>
      </c>
      <c r="L75" s="21">
        <f t="shared" si="47"/>
        <v>101.93333333333334</v>
      </c>
      <c r="M75" s="21">
        <f t="shared" si="48"/>
        <v>305.8</v>
      </c>
      <c r="N75" s="21">
        <f t="shared" si="49"/>
        <v>25.483333333333334</v>
      </c>
      <c r="O75" s="53">
        <f t="shared" si="50"/>
        <v>24</v>
      </c>
      <c r="P75" s="53">
        <f t="shared" si="51"/>
        <v>5</v>
      </c>
      <c r="Q75" s="53">
        <f t="shared" si="52"/>
        <v>25</v>
      </c>
      <c r="R75" s="54">
        <f t="shared" si="53"/>
        <v>0</v>
      </c>
      <c r="S75" s="54">
        <f t="shared" si="54"/>
        <v>0</v>
      </c>
      <c r="T75" s="54">
        <f t="shared" si="55"/>
        <v>0</v>
      </c>
      <c r="U75" s="21">
        <f t="shared" si="41"/>
        <v>24</v>
      </c>
      <c r="V75" s="21">
        <f t="shared" si="42"/>
        <v>5</v>
      </c>
      <c r="W75" s="21">
        <f t="shared" si="43"/>
        <v>25</v>
      </c>
      <c r="X75" s="55" t="str">
        <f t="shared" si="64"/>
        <v/>
      </c>
      <c r="Y75" s="56" t="str">
        <f t="shared" si="57"/>
        <v/>
      </c>
      <c r="Z75" s="45">
        <f t="shared" si="60"/>
        <v>0</v>
      </c>
      <c r="AA75" s="94" t="str">
        <f t="shared" si="61"/>
        <v/>
      </c>
      <c r="AB75" s="46"/>
      <c r="AC75" s="7">
        <f t="shared" si="62"/>
        <v>25</v>
      </c>
      <c r="AD75" s="35">
        <f t="shared" si="63"/>
        <v>0</v>
      </c>
      <c r="AE75" s="47" t="str">
        <f t="shared" si="58"/>
        <v/>
      </c>
      <c r="AF75" s="5"/>
    </row>
    <row r="76" spans="1:32" ht="25" customHeight="1">
      <c r="A76" s="48">
        <v>71</v>
      </c>
      <c r="B76" s="84"/>
      <c r="C76" s="85"/>
      <c r="D76" s="85"/>
      <c r="E76" s="85"/>
      <c r="F76" s="85"/>
      <c r="G76" s="49" t="s">
        <v>20</v>
      </c>
      <c r="H76" s="77" t="str">
        <f t="shared" si="59"/>
        <v/>
      </c>
      <c r="I76" s="50">
        <f t="shared" si="44"/>
        <v>306</v>
      </c>
      <c r="J76" s="51">
        <f t="shared" si="45"/>
        <v>102</v>
      </c>
      <c r="K76" s="52">
        <f t="shared" si="46"/>
        <v>26</v>
      </c>
      <c r="L76" s="21">
        <f t="shared" si="47"/>
        <v>101.93333333333334</v>
      </c>
      <c r="M76" s="21">
        <f t="shared" si="48"/>
        <v>305.8</v>
      </c>
      <c r="N76" s="21">
        <f t="shared" si="49"/>
        <v>25.483333333333334</v>
      </c>
      <c r="O76" s="53">
        <f t="shared" si="50"/>
        <v>24</v>
      </c>
      <c r="P76" s="53">
        <f t="shared" si="51"/>
        <v>5</v>
      </c>
      <c r="Q76" s="53">
        <f t="shared" si="52"/>
        <v>25</v>
      </c>
      <c r="R76" s="54">
        <f t="shared" si="53"/>
        <v>0</v>
      </c>
      <c r="S76" s="54">
        <f t="shared" si="54"/>
        <v>0</v>
      </c>
      <c r="T76" s="54">
        <f t="shared" si="55"/>
        <v>0</v>
      </c>
      <c r="U76" s="21">
        <f t="shared" si="41"/>
        <v>24</v>
      </c>
      <c r="V76" s="21">
        <f t="shared" si="42"/>
        <v>5</v>
      </c>
      <c r="W76" s="21">
        <f t="shared" si="43"/>
        <v>25</v>
      </c>
      <c r="X76" s="55" t="str">
        <f t="shared" si="64"/>
        <v/>
      </c>
      <c r="Y76" s="56" t="str">
        <f t="shared" si="57"/>
        <v/>
      </c>
      <c r="Z76" s="45">
        <f t="shared" si="60"/>
        <v>0</v>
      </c>
      <c r="AA76" s="94" t="str">
        <f t="shared" si="61"/>
        <v/>
      </c>
      <c r="AB76" s="46"/>
      <c r="AC76" s="7">
        <f t="shared" si="62"/>
        <v>25</v>
      </c>
      <c r="AD76" s="35">
        <f t="shared" si="63"/>
        <v>0</v>
      </c>
      <c r="AE76" s="47" t="str">
        <f t="shared" si="58"/>
        <v/>
      </c>
      <c r="AF76" s="5"/>
    </row>
    <row r="77" spans="1:32" ht="25" customHeight="1">
      <c r="A77" s="48">
        <v>72</v>
      </c>
      <c r="B77" s="84"/>
      <c r="C77" s="85"/>
      <c r="D77" s="85"/>
      <c r="E77" s="85"/>
      <c r="F77" s="85"/>
      <c r="G77" s="49" t="s">
        <v>20</v>
      </c>
      <c r="H77" s="77" t="str">
        <f t="shared" si="59"/>
        <v/>
      </c>
      <c r="I77" s="50">
        <f t="shared" si="44"/>
        <v>306</v>
      </c>
      <c r="J77" s="51">
        <f t="shared" si="45"/>
        <v>102</v>
      </c>
      <c r="K77" s="52">
        <f t="shared" si="46"/>
        <v>26</v>
      </c>
      <c r="L77" s="21">
        <f t="shared" si="47"/>
        <v>101.93333333333334</v>
      </c>
      <c r="M77" s="21">
        <f t="shared" si="48"/>
        <v>305.8</v>
      </c>
      <c r="N77" s="21">
        <f t="shared" si="49"/>
        <v>25.483333333333334</v>
      </c>
      <c r="O77" s="53">
        <f t="shared" si="50"/>
        <v>24</v>
      </c>
      <c r="P77" s="53">
        <f t="shared" si="51"/>
        <v>5</v>
      </c>
      <c r="Q77" s="53">
        <f t="shared" si="52"/>
        <v>25</v>
      </c>
      <c r="R77" s="54">
        <f t="shared" si="53"/>
        <v>0</v>
      </c>
      <c r="S77" s="54">
        <f t="shared" si="54"/>
        <v>0</v>
      </c>
      <c r="T77" s="54">
        <f t="shared" si="55"/>
        <v>0</v>
      </c>
      <c r="U77" s="21">
        <f t="shared" si="41"/>
        <v>24</v>
      </c>
      <c r="V77" s="21">
        <f t="shared" si="42"/>
        <v>5</v>
      </c>
      <c r="W77" s="21">
        <f t="shared" si="43"/>
        <v>25</v>
      </c>
      <c r="X77" s="55" t="str">
        <f t="shared" si="64"/>
        <v/>
      </c>
      <c r="Y77" s="56" t="str">
        <f t="shared" si="57"/>
        <v/>
      </c>
      <c r="Z77" s="45">
        <f t="shared" si="60"/>
        <v>0</v>
      </c>
      <c r="AA77" s="94" t="str">
        <f t="shared" si="61"/>
        <v/>
      </c>
      <c r="AB77" s="46"/>
      <c r="AC77" s="7">
        <f t="shared" si="62"/>
        <v>25</v>
      </c>
      <c r="AD77" s="35">
        <f t="shared" si="63"/>
        <v>0</v>
      </c>
      <c r="AE77" s="47" t="str">
        <f t="shared" si="58"/>
        <v/>
      </c>
      <c r="AF77" s="5"/>
    </row>
    <row r="78" spans="1:32" ht="25" customHeight="1">
      <c r="A78" s="48">
        <v>73</v>
      </c>
      <c r="B78" s="84"/>
      <c r="C78" s="85"/>
      <c r="D78" s="85"/>
      <c r="E78" s="85"/>
      <c r="F78" s="85"/>
      <c r="G78" s="49" t="s">
        <v>20</v>
      </c>
      <c r="H78" s="77" t="str">
        <f t="shared" si="59"/>
        <v/>
      </c>
      <c r="I78" s="50">
        <f t="shared" si="44"/>
        <v>306</v>
      </c>
      <c r="J78" s="51">
        <f t="shared" si="45"/>
        <v>102</v>
      </c>
      <c r="K78" s="52">
        <f t="shared" si="46"/>
        <v>26</v>
      </c>
      <c r="L78" s="21">
        <f t="shared" si="47"/>
        <v>101.93333333333334</v>
      </c>
      <c r="M78" s="21">
        <f t="shared" si="48"/>
        <v>305.8</v>
      </c>
      <c r="N78" s="21">
        <f t="shared" si="49"/>
        <v>25.483333333333334</v>
      </c>
      <c r="O78" s="53">
        <f t="shared" si="50"/>
        <v>24</v>
      </c>
      <c r="P78" s="53">
        <f t="shared" si="51"/>
        <v>5</v>
      </c>
      <c r="Q78" s="53">
        <f t="shared" si="52"/>
        <v>25</v>
      </c>
      <c r="R78" s="54">
        <f t="shared" si="53"/>
        <v>0</v>
      </c>
      <c r="S78" s="54">
        <f t="shared" si="54"/>
        <v>0</v>
      </c>
      <c r="T78" s="54">
        <f t="shared" si="55"/>
        <v>0</v>
      </c>
      <c r="U78" s="21">
        <f t="shared" si="41"/>
        <v>24</v>
      </c>
      <c r="V78" s="21">
        <f t="shared" si="42"/>
        <v>5</v>
      </c>
      <c r="W78" s="21">
        <f t="shared" si="43"/>
        <v>25</v>
      </c>
      <c r="X78" s="55" t="str">
        <f t="shared" si="64"/>
        <v/>
      </c>
      <c r="Y78" s="56" t="str">
        <f t="shared" si="57"/>
        <v/>
      </c>
      <c r="Z78" s="45">
        <f t="shared" si="60"/>
        <v>0</v>
      </c>
      <c r="AA78" s="94" t="str">
        <f t="shared" si="61"/>
        <v/>
      </c>
      <c r="AB78" s="46"/>
      <c r="AC78" s="7">
        <f t="shared" si="62"/>
        <v>25</v>
      </c>
      <c r="AD78" s="35">
        <f t="shared" si="63"/>
        <v>0</v>
      </c>
      <c r="AE78" s="47" t="str">
        <f t="shared" si="58"/>
        <v/>
      </c>
      <c r="AF78" s="5"/>
    </row>
    <row r="79" spans="1:32" ht="25" customHeight="1">
      <c r="A79" s="48">
        <v>74</v>
      </c>
      <c r="B79" s="84"/>
      <c r="C79" s="85"/>
      <c r="D79" s="85"/>
      <c r="E79" s="85"/>
      <c r="F79" s="85"/>
      <c r="G79" s="49" t="s">
        <v>20</v>
      </c>
      <c r="H79" s="77" t="str">
        <f t="shared" si="59"/>
        <v/>
      </c>
      <c r="I79" s="50">
        <f t="shared" si="44"/>
        <v>306</v>
      </c>
      <c r="J79" s="51">
        <f t="shared" si="45"/>
        <v>102</v>
      </c>
      <c r="K79" s="52">
        <f t="shared" si="46"/>
        <v>26</v>
      </c>
      <c r="L79" s="21">
        <f t="shared" si="47"/>
        <v>101.93333333333334</v>
      </c>
      <c r="M79" s="21">
        <f t="shared" si="48"/>
        <v>305.8</v>
      </c>
      <c r="N79" s="21">
        <f t="shared" si="49"/>
        <v>25.483333333333334</v>
      </c>
      <c r="O79" s="53">
        <f t="shared" si="50"/>
        <v>24</v>
      </c>
      <c r="P79" s="53">
        <f t="shared" si="51"/>
        <v>5</v>
      </c>
      <c r="Q79" s="53">
        <f t="shared" si="52"/>
        <v>25</v>
      </c>
      <c r="R79" s="54">
        <f t="shared" si="53"/>
        <v>0</v>
      </c>
      <c r="S79" s="54">
        <f t="shared" si="54"/>
        <v>0</v>
      </c>
      <c r="T79" s="54">
        <f t="shared" si="55"/>
        <v>0</v>
      </c>
      <c r="U79" s="21">
        <f t="shared" si="41"/>
        <v>24</v>
      </c>
      <c r="V79" s="21">
        <f t="shared" si="42"/>
        <v>5</v>
      </c>
      <c r="W79" s="21">
        <f t="shared" si="43"/>
        <v>25</v>
      </c>
      <c r="X79" s="55" t="str">
        <f t="shared" si="64"/>
        <v/>
      </c>
      <c r="Y79" s="56" t="str">
        <f t="shared" si="57"/>
        <v/>
      </c>
      <c r="Z79" s="45">
        <f t="shared" si="60"/>
        <v>0</v>
      </c>
      <c r="AA79" s="94" t="str">
        <f t="shared" si="61"/>
        <v/>
      </c>
      <c r="AB79" s="46"/>
      <c r="AC79" s="7">
        <f t="shared" si="62"/>
        <v>25</v>
      </c>
      <c r="AD79" s="35">
        <f t="shared" si="63"/>
        <v>0</v>
      </c>
      <c r="AE79" s="47" t="str">
        <f t="shared" si="58"/>
        <v/>
      </c>
      <c r="AF79" s="5"/>
    </row>
    <row r="80" spans="1:32" ht="25" customHeight="1">
      <c r="A80" s="48">
        <v>75</v>
      </c>
      <c r="B80" s="84"/>
      <c r="C80" s="85"/>
      <c r="D80" s="85"/>
      <c r="E80" s="85"/>
      <c r="F80" s="85"/>
      <c r="G80" s="49" t="s">
        <v>20</v>
      </c>
      <c r="H80" s="77" t="str">
        <f t="shared" si="59"/>
        <v/>
      </c>
      <c r="I80" s="50">
        <f t="shared" si="44"/>
        <v>306</v>
      </c>
      <c r="J80" s="51">
        <f t="shared" si="45"/>
        <v>102</v>
      </c>
      <c r="K80" s="52">
        <f t="shared" si="46"/>
        <v>26</v>
      </c>
      <c r="L80" s="21">
        <f t="shared" si="47"/>
        <v>101.93333333333334</v>
      </c>
      <c r="M80" s="21">
        <f t="shared" si="48"/>
        <v>305.8</v>
      </c>
      <c r="N80" s="21">
        <f t="shared" si="49"/>
        <v>25.483333333333334</v>
      </c>
      <c r="O80" s="53">
        <f t="shared" si="50"/>
        <v>24</v>
      </c>
      <c r="P80" s="53">
        <f t="shared" si="51"/>
        <v>5</v>
      </c>
      <c r="Q80" s="53">
        <f t="shared" si="52"/>
        <v>25</v>
      </c>
      <c r="R80" s="54">
        <f t="shared" si="53"/>
        <v>0</v>
      </c>
      <c r="S80" s="54">
        <f t="shared" si="54"/>
        <v>0</v>
      </c>
      <c r="T80" s="54">
        <f t="shared" si="55"/>
        <v>0</v>
      </c>
      <c r="U80" s="21">
        <f t="shared" si="41"/>
        <v>24</v>
      </c>
      <c r="V80" s="21">
        <f t="shared" si="42"/>
        <v>5</v>
      </c>
      <c r="W80" s="21">
        <f t="shared" si="43"/>
        <v>25</v>
      </c>
      <c r="X80" s="55" t="str">
        <f t="shared" si="64"/>
        <v/>
      </c>
      <c r="Y80" s="56" t="str">
        <f t="shared" si="57"/>
        <v/>
      </c>
      <c r="Z80" s="45">
        <f t="shared" si="60"/>
        <v>0</v>
      </c>
      <c r="AA80" s="94" t="str">
        <f t="shared" si="61"/>
        <v/>
      </c>
      <c r="AB80" s="46"/>
      <c r="AC80" s="7">
        <f t="shared" si="62"/>
        <v>25</v>
      </c>
      <c r="AD80" s="35">
        <f t="shared" si="63"/>
        <v>0</v>
      </c>
      <c r="AE80" s="47" t="str">
        <f t="shared" si="58"/>
        <v/>
      </c>
      <c r="AF80" s="5"/>
    </row>
    <row r="81" spans="1:32" ht="25" customHeight="1">
      <c r="A81" s="48">
        <v>76</v>
      </c>
      <c r="B81" s="84"/>
      <c r="C81" s="85"/>
      <c r="D81" s="85"/>
      <c r="E81" s="85"/>
      <c r="F81" s="85"/>
      <c r="G81" s="49" t="s">
        <v>20</v>
      </c>
      <c r="H81" s="77" t="str">
        <f t="shared" si="59"/>
        <v/>
      </c>
      <c r="I81" s="50">
        <f t="shared" si="44"/>
        <v>306</v>
      </c>
      <c r="J81" s="51">
        <f t="shared" si="45"/>
        <v>102</v>
      </c>
      <c r="K81" s="52">
        <f t="shared" si="46"/>
        <v>26</v>
      </c>
      <c r="L81" s="21">
        <f t="shared" si="47"/>
        <v>101.93333333333334</v>
      </c>
      <c r="M81" s="21">
        <f t="shared" si="48"/>
        <v>305.8</v>
      </c>
      <c r="N81" s="21">
        <f t="shared" si="49"/>
        <v>25.483333333333334</v>
      </c>
      <c r="O81" s="53">
        <f t="shared" si="50"/>
        <v>24</v>
      </c>
      <c r="P81" s="53">
        <f t="shared" si="51"/>
        <v>5</v>
      </c>
      <c r="Q81" s="53">
        <f t="shared" si="52"/>
        <v>25</v>
      </c>
      <c r="R81" s="54">
        <f t="shared" si="53"/>
        <v>0</v>
      </c>
      <c r="S81" s="54">
        <f t="shared" si="54"/>
        <v>0</v>
      </c>
      <c r="T81" s="54">
        <f t="shared" si="55"/>
        <v>0</v>
      </c>
      <c r="U81" s="21">
        <f t="shared" si="41"/>
        <v>24</v>
      </c>
      <c r="V81" s="21">
        <f t="shared" si="42"/>
        <v>5</v>
      </c>
      <c r="W81" s="21">
        <f t="shared" si="43"/>
        <v>25</v>
      </c>
      <c r="X81" s="55" t="str">
        <f t="shared" si="64"/>
        <v/>
      </c>
      <c r="Y81" s="56" t="str">
        <f t="shared" si="57"/>
        <v/>
      </c>
      <c r="Z81" s="45">
        <f t="shared" si="60"/>
        <v>0</v>
      </c>
      <c r="AA81" s="94" t="str">
        <f t="shared" si="61"/>
        <v/>
      </c>
      <c r="AB81" s="46"/>
      <c r="AC81" s="7">
        <f t="shared" si="62"/>
        <v>25</v>
      </c>
      <c r="AD81" s="35">
        <f t="shared" si="63"/>
        <v>0</v>
      </c>
      <c r="AE81" s="47" t="str">
        <f t="shared" si="58"/>
        <v/>
      </c>
      <c r="AF81" s="5"/>
    </row>
    <row r="82" spans="1:32" ht="25" customHeight="1">
      <c r="A82" s="48">
        <v>77</v>
      </c>
      <c r="B82" s="84"/>
      <c r="C82" s="85"/>
      <c r="D82" s="85"/>
      <c r="E82" s="85"/>
      <c r="F82" s="85"/>
      <c r="G82" s="49" t="s">
        <v>20</v>
      </c>
      <c r="H82" s="77" t="str">
        <f t="shared" si="59"/>
        <v/>
      </c>
      <c r="I82" s="50">
        <f t="shared" si="44"/>
        <v>306</v>
      </c>
      <c r="J82" s="51">
        <f t="shared" si="45"/>
        <v>102</v>
      </c>
      <c r="K82" s="52">
        <f t="shared" si="46"/>
        <v>26</v>
      </c>
      <c r="L82" s="21">
        <f t="shared" si="47"/>
        <v>101.93333333333334</v>
      </c>
      <c r="M82" s="21">
        <f t="shared" si="48"/>
        <v>305.8</v>
      </c>
      <c r="N82" s="21">
        <f t="shared" si="49"/>
        <v>25.483333333333334</v>
      </c>
      <c r="O82" s="53">
        <f t="shared" si="50"/>
        <v>24</v>
      </c>
      <c r="P82" s="53">
        <f t="shared" si="51"/>
        <v>5</v>
      </c>
      <c r="Q82" s="53">
        <f t="shared" si="52"/>
        <v>25</v>
      </c>
      <c r="R82" s="54">
        <f t="shared" si="53"/>
        <v>0</v>
      </c>
      <c r="S82" s="54">
        <f t="shared" si="54"/>
        <v>0</v>
      </c>
      <c r="T82" s="54">
        <f t="shared" si="55"/>
        <v>0</v>
      </c>
      <c r="U82" s="21">
        <f t="shared" si="41"/>
        <v>24</v>
      </c>
      <c r="V82" s="21">
        <f t="shared" si="42"/>
        <v>5</v>
      </c>
      <c r="W82" s="21">
        <f t="shared" si="43"/>
        <v>25</v>
      </c>
      <c r="X82" s="55" t="str">
        <f t="shared" si="64"/>
        <v/>
      </c>
      <c r="Y82" s="56" t="str">
        <f t="shared" si="57"/>
        <v/>
      </c>
      <c r="Z82" s="45">
        <f t="shared" si="60"/>
        <v>0</v>
      </c>
      <c r="AA82" s="94" t="str">
        <f t="shared" si="61"/>
        <v/>
      </c>
      <c r="AB82" s="46"/>
      <c r="AC82" s="7">
        <f t="shared" si="62"/>
        <v>25</v>
      </c>
      <c r="AD82" s="35">
        <f t="shared" si="63"/>
        <v>0</v>
      </c>
      <c r="AE82" s="47" t="str">
        <f t="shared" si="58"/>
        <v/>
      </c>
      <c r="AF82" s="5"/>
    </row>
    <row r="83" spans="1:32" ht="25" customHeight="1">
      <c r="A83" s="48">
        <v>78</v>
      </c>
      <c r="B83" s="84"/>
      <c r="C83" s="85"/>
      <c r="D83" s="85"/>
      <c r="E83" s="85"/>
      <c r="F83" s="85"/>
      <c r="G83" s="49" t="s">
        <v>20</v>
      </c>
      <c r="H83" s="77" t="str">
        <f t="shared" si="59"/>
        <v/>
      </c>
      <c r="I83" s="50">
        <f t="shared" si="44"/>
        <v>306</v>
      </c>
      <c r="J83" s="51">
        <f t="shared" si="45"/>
        <v>102</v>
      </c>
      <c r="K83" s="52">
        <f t="shared" si="46"/>
        <v>26</v>
      </c>
      <c r="L83" s="21">
        <f t="shared" si="47"/>
        <v>101.93333333333334</v>
      </c>
      <c r="M83" s="21">
        <f t="shared" si="48"/>
        <v>305.8</v>
      </c>
      <c r="N83" s="21">
        <f t="shared" si="49"/>
        <v>25.483333333333334</v>
      </c>
      <c r="O83" s="53">
        <f t="shared" si="50"/>
        <v>24</v>
      </c>
      <c r="P83" s="53">
        <f t="shared" si="51"/>
        <v>5</v>
      </c>
      <c r="Q83" s="53">
        <f t="shared" si="52"/>
        <v>25</v>
      </c>
      <c r="R83" s="54">
        <f t="shared" si="53"/>
        <v>0</v>
      </c>
      <c r="S83" s="54">
        <f t="shared" si="54"/>
        <v>0</v>
      </c>
      <c r="T83" s="54">
        <f t="shared" si="55"/>
        <v>0</v>
      </c>
      <c r="U83" s="21">
        <f t="shared" si="41"/>
        <v>24</v>
      </c>
      <c r="V83" s="21">
        <f t="shared" si="42"/>
        <v>5</v>
      </c>
      <c r="W83" s="21">
        <f t="shared" si="43"/>
        <v>25</v>
      </c>
      <c r="X83" s="55" t="str">
        <f t="shared" si="64"/>
        <v/>
      </c>
      <c r="Y83" s="56" t="str">
        <f t="shared" si="57"/>
        <v/>
      </c>
      <c r="Z83" s="45">
        <f t="shared" si="60"/>
        <v>0</v>
      </c>
      <c r="AA83" s="94" t="str">
        <f t="shared" si="61"/>
        <v/>
      </c>
      <c r="AB83" s="46"/>
      <c r="AC83" s="7">
        <f t="shared" si="62"/>
        <v>25</v>
      </c>
      <c r="AD83" s="35">
        <f t="shared" si="63"/>
        <v>0</v>
      </c>
      <c r="AE83" s="47" t="str">
        <f t="shared" si="58"/>
        <v/>
      </c>
      <c r="AF83" s="5"/>
    </row>
    <row r="84" spans="1:32" ht="25" customHeight="1">
      <c r="A84" s="48">
        <v>79</v>
      </c>
      <c r="B84" s="84"/>
      <c r="C84" s="85"/>
      <c r="D84" s="85"/>
      <c r="E84" s="85"/>
      <c r="F84" s="85"/>
      <c r="G84" s="49" t="s">
        <v>20</v>
      </c>
      <c r="H84" s="77" t="str">
        <f t="shared" si="59"/>
        <v/>
      </c>
      <c r="I84" s="50">
        <f t="shared" si="44"/>
        <v>306</v>
      </c>
      <c r="J84" s="51">
        <f t="shared" si="45"/>
        <v>102</v>
      </c>
      <c r="K84" s="52">
        <f t="shared" si="46"/>
        <v>26</v>
      </c>
      <c r="L84" s="21">
        <f t="shared" si="47"/>
        <v>101.93333333333334</v>
      </c>
      <c r="M84" s="21">
        <f t="shared" si="48"/>
        <v>305.8</v>
      </c>
      <c r="N84" s="21">
        <f t="shared" si="49"/>
        <v>25.483333333333334</v>
      </c>
      <c r="O84" s="53">
        <f t="shared" si="50"/>
        <v>24</v>
      </c>
      <c r="P84" s="53">
        <f t="shared" si="51"/>
        <v>5</v>
      </c>
      <c r="Q84" s="53">
        <f t="shared" si="52"/>
        <v>25</v>
      </c>
      <c r="R84" s="54">
        <f t="shared" si="53"/>
        <v>0</v>
      </c>
      <c r="S84" s="54">
        <f t="shared" si="54"/>
        <v>0</v>
      </c>
      <c r="T84" s="54">
        <f t="shared" si="55"/>
        <v>0</v>
      </c>
      <c r="U84" s="21">
        <f t="shared" si="41"/>
        <v>24</v>
      </c>
      <c r="V84" s="21">
        <f t="shared" si="42"/>
        <v>5</v>
      </c>
      <c r="W84" s="21">
        <f t="shared" si="43"/>
        <v>25</v>
      </c>
      <c r="X84" s="55" t="str">
        <f t="shared" si="64"/>
        <v/>
      </c>
      <c r="Y84" s="56" t="str">
        <f t="shared" si="57"/>
        <v/>
      </c>
      <c r="Z84" s="45">
        <f t="shared" si="60"/>
        <v>0</v>
      </c>
      <c r="AA84" s="94" t="str">
        <f t="shared" si="61"/>
        <v/>
      </c>
      <c r="AB84" s="46"/>
      <c r="AC84" s="7">
        <f t="shared" si="62"/>
        <v>25</v>
      </c>
      <c r="AD84" s="35">
        <f t="shared" si="63"/>
        <v>0</v>
      </c>
      <c r="AE84" s="47" t="str">
        <f t="shared" si="58"/>
        <v/>
      </c>
      <c r="AF84" s="5"/>
    </row>
    <row r="85" spans="1:32" ht="25" customHeight="1">
      <c r="A85" s="48">
        <v>80</v>
      </c>
      <c r="B85" s="84"/>
      <c r="C85" s="85"/>
      <c r="D85" s="85"/>
      <c r="E85" s="85"/>
      <c r="F85" s="85"/>
      <c r="G85" s="49" t="s">
        <v>20</v>
      </c>
      <c r="H85" s="77" t="str">
        <f t="shared" si="59"/>
        <v/>
      </c>
      <c r="I85" s="50">
        <f t="shared" si="44"/>
        <v>306</v>
      </c>
      <c r="J85" s="51">
        <f t="shared" si="45"/>
        <v>102</v>
      </c>
      <c r="K85" s="52">
        <f t="shared" si="46"/>
        <v>26</v>
      </c>
      <c r="L85" s="21">
        <f t="shared" si="47"/>
        <v>101.93333333333334</v>
      </c>
      <c r="M85" s="21">
        <f t="shared" si="48"/>
        <v>305.8</v>
      </c>
      <c r="N85" s="21">
        <f t="shared" si="49"/>
        <v>25.483333333333334</v>
      </c>
      <c r="O85" s="53">
        <f t="shared" si="50"/>
        <v>24</v>
      </c>
      <c r="P85" s="53">
        <f t="shared" si="51"/>
        <v>5</v>
      </c>
      <c r="Q85" s="53">
        <f t="shared" si="52"/>
        <v>25</v>
      </c>
      <c r="R85" s="54">
        <f t="shared" si="53"/>
        <v>0</v>
      </c>
      <c r="S85" s="54">
        <f t="shared" si="54"/>
        <v>0</v>
      </c>
      <c r="T85" s="54">
        <f t="shared" si="55"/>
        <v>0</v>
      </c>
      <c r="U85" s="21">
        <f t="shared" si="41"/>
        <v>24</v>
      </c>
      <c r="V85" s="21">
        <f t="shared" si="42"/>
        <v>5</v>
      </c>
      <c r="W85" s="21">
        <f t="shared" si="43"/>
        <v>25</v>
      </c>
      <c r="X85" s="55" t="str">
        <f t="shared" si="64"/>
        <v/>
      </c>
      <c r="Y85" s="56" t="str">
        <f t="shared" si="57"/>
        <v/>
      </c>
      <c r="Z85" s="45">
        <f t="shared" si="60"/>
        <v>0</v>
      </c>
      <c r="AA85" s="94" t="str">
        <f t="shared" si="61"/>
        <v/>
      </c>
      <c r="AB85" s="46"/>
      <c r="AC85" s="7">
        <f t="shared" si="62"/>
        <v>25</v>
      </c>
      <c r="AD85" s="35">
        <f t="shared" si="63"/>
        <v>0</v>
      </c>
      <c r="AE85" s="47" t="str">
        <f t="shared" si="58"/>
        <v/>
      </c>
      <c r="AF85" s="5"/>
    </row>
    <row r="86" spans="1:32" ht="25" customHeight="1">
      <c r="A86" s="48">
        <v>81</v>
      </c>
      <c r="B86" s="88"/>
      <c r="C86" s="89"/>
      <c r="D86" s="85"/>
      <c r="E86" s="85"/>
      <c r="F86" s="85"/>
      <c r="G86" s="49" t="s">
        <v>20</v>
      </c>
      <c r="H86" s="77" t="str">
        <f t="shared" si="59"/>
        <v/>
      </c>
      <c r="I86" s="50">
        <f t="shared" si="44"/>
        <v>306</v>
      </c>
      <c r="J86" s="51">
        <f t="shared" si="45"/>
        <v>102</v>
      </c>
      <c r="K86" s="52">
        <f t="shared" si="46"/>
        <v>26</v>
      </c>
      <c r="L86" s="21">
        <f t="shared" si="47"/>
        <v>101.93333333333334</v>
      </c>
      <c r="M86" s="21">
        <f t="shared" si="48"/>
        <v>305.8</v>
      </c>
      <c r="N86" s="21">
        <f t="shared" si="49"/>
        <v>25.483333333333334</v>
      </c>
      <c r="O86" s="53">
        <f t="shared" si="50"/>
        <v>24</v>
      </c>
      <c r="P86" s="53">
        <f t="shared" si="51"/>
        <v>5</v>
      </c>
      <c r="Q86" s="53">
        <f t="shared" si="52"/>
        <v>25</v>
      </c>
      <c r="R86" s="54">
        <f t="shared" si="53"/>
        <v>0</v>
      </c>
      <c r="S86" s="54">
        <f t="shared" si="54"/>
        <v>0</v>
      </c>
      <c r="T86" s="54">
        <f t="shared" si="55"/>
        <v>0</v>
      </c>
      <c r="U86" s="21">
        <f t="shared" si="41"/>
        <v>24</v>
      </c>
      <c r="V86" s="21">
        <f t="shared" si="42"/>
        <v>5</v>
      </c>
      <c r="W86" s="21">
        <f t="shared" si="43"/>
        <v>25</v>
      </c>
      <c r="X86" s="55" t="str">
        <f t="shared" si="64"/>
        <v/>
      </c>
      <c r="Y86" s="56" t="str">
        <f t="shared" si="57"/>
        <v/>
      </c>
      <c r="Z86" s="45">
        <f t="shared" si="60"/>
        <v>0</v>
      </c>
      <c r="AA86" s="94" t="str">
        <f t="shared" si="61"/>
        <v/>
      </c>
      <c r="AB86" s="46"/>
      <c r="AC86" s="7">
        <f t="shared" si="62"/>
        <v>25</v>
      </c>
      <c r="AD86" s="35">
        <f t="shared" si="63"/>
        <v>0</v>
      </c>
      <c r="AE86" s="47" t="str">
        <f t="shared" si="58"/>
        <v/>
      </c>
      <c r="AF86" s="5"/>
    </row>
    <row r="87" spans="1:32" ht="25" customHeight="1">
      <c r="A87" s="48">
        <v>82</v>
      </c>
      <c r="B87" s="90"/>
      <c r="C87" s="85"/>
      <c r="D87" s="85"/>
      <c r="E87" s="85"/>
      <c r="F87" s="85"/>
      <c r="G87" s="49" t="s">
        <v>20</v>
      </c>
      <c r="H87" s="77" t="str">
        <f t="shared" si="59"/>
        <v/>
      </c>
      <c r="I87" s="50">
        <f t="shared" si="44"/>
        <v>306</v>
      </c>
      <c r="J87" s="51">
        <f t="shared" si="45"/>
        <v>102</v>
      </c>
      <c r="K87" s="52">
        <f t="shared" si="46"/>
        <v>26</v>
      </c>
      <c r="L87" s="21">
        <f t="shared" si="47"/>
        <v>101.93333333333334</v>
      </c>
      <c r="M87" s="21">
        <f t="shared" si="48"/>
        <v>305.8</v>
      </c>
      <c r="N87" s="21">
        <f t="shared" si="49"/>
        <v>25.483333333333334</v>
      </c>
      <c r="O87" s="53">
        <f t="shared" si="50"/>
        <v>24</v>
      </c>
      <c r="P87" s="53">
        <f t="shared" si="51"/>
        <v>5</v>
      </c>
      <c r="Q87" s="53">
        <f t="shared" si="52"/>
        <v>25</v>
      </c>
      <c r="R87" s="54">
        <f t="shared" si="53"/>
        <v>0</v>
      </c>
      <c r="S87" s="54">
        <f t="shared" si="54"/>
        <v>0</v>
      </c>
      <c r="T87" s="54">
        <f t="shared" si="55"/>
        <v>0</v>
      </c>
      <c r="U87" s="21">
        <f t="shared" si="41"/>
        <v>24</v>
      </c>
      <c r="V87" s="21">
        <f t="shared" si="42"/>
        <v>5</v>
      </c>
      <c r="W87" s="21">
        <f t="shared" si="43"/>
        <v>25</v>
      </c>
      <c r="X87" s="55" t="str">
        <f t="shared" si="64"/>
        <v/>
      </c>
      <c r="Y87" s="56" t="str">
        <f t="shared" si="57"/>
        <v/>
      </c>
      <c r="Z87" s="45">
        <f t="shared" si="60"/>
        <v>0</v>
      </c>
      <c r="AA87" s="94" t="str">
        <f t="shared" si="61"/>
        <v/>
      </c>
      <c r="AB87" s="46"/>
      <c r="AC87" s="7">
        <f t="shared" si="62"/>
        <v>25</v>
      </c>
      <c r="AD87" s="35">
        <f t="shared" si="63"/>
        <v>0</v>
      </c>
      <c r="AE87" s="47" t="str">
        <f t="shared" si="58"/>
        <v/>
      </c>
      <c r="AF87" s="5"/>
    </row>
    <row r="88" spans="1:32" ht="25" customHeight="1">
      <c r="A88" s="48">
        <v>83</v>
      </c>
      <c r="B88" s="90"/>
      <c r="C88" s="85"/>
      <c r="D88" s="85"/>
      <c r="E88" s="85"/>
      <c r="F88" s="85"/>
      <c r="G88" s="49" t="s">
        <v>20</v>
      </c>
      <c r="H88" s="77" t="str">
        <f t="shared" si="59"/>
        <v/>
      </c>
      <c r="I88" s="50">
        <f t="shared" si="44"/>
        <v>306</v>
      </c>
      <c r="J88" s="51">
        <f t="shared" si="45"/>
        <v>102</v>
      </c>
      <c r="K88" s="52">
        <f t="shared" si="46"/>
        <v>26</v>
      </c>
      <c r="L88" s="21">
        <f t="shared" si="47"/>
        <v>101.93333333333334</v>
      </c>
      <c r="M88" s="21">
        <f t="shared" si="48"/>
        <v>305.8</v>
      </c>
      <c r="N88" s="21">
        <f t="shared" si="49"/>
        <v>25.483333333333334</v>
      </c>
      <c r="O88" s="53">
        <f t="shared" si="50"/>
        <v>24</v>
      </c>
      <c r="P88" s="53">
        <f t="shared" si="51"/>
        <v>5</v>
      </c>
      <c r="Q88" s="53">
        <f t="shared" si="52"/>
        <v>25</v>
      </c>
      <c r="R88" s="54">
        <f t="shared" si="53"/>
        <v>0</v>
      </c>
      <c r="S88" s="54">
        <f t="shared" si="54"/>
        <v>0</v>
      </c>
      <c r="T88" s="54">
        <f t="shared" si="55"/>
        <v>0</v>
      </c>
      <c r="U88" s="21">
        <f t="shared" si="41"/>
        <v>24</v>
      </c>
      <c r="V88" s="21">
        <f t="shared" si="42"/>
        <v>5</v>
      </c>
      <c r="W88" s="21">
        <f t="shared" si="43"/>
        <v>25</v>
      </c>
      <c r="X88" s="55" t="str">
        <f t="shared" si="64"/>
        <v/>
      </c>
      <c r="Y88" s="56" t="str">
        <f t="shared" si="57"/>
        <v/>
      </c>
      <c r="Z88" s="45">
        <f t="shared" si="60"/>
        <v>0</v>
      </c>
      <c r="AA88" s="94" t="str">
        <f t="shared" si="61"/>
        <v/>
      </c>
      <c r="AB88" s="46"/>
      <c r="AC88" s="7">
        <f t="shared" si="62"/>
        <v>25</v>
      </c>
      <c r="AD88" s="35">
        <f t="shared" si="63"/>
        <v>0</v>
      </c>
      <c r="AE88" s="47" t="str">
        <f t="shared" si="58"/>
        <v/>
      </c>
      <c r="AF88" s="5"/>
    </row>
    <row r="89" spans="1:32" ht="25" customHeight="1">
      <c r="A89" s="48">
        <v>84</v>
      </c>
      <c r="B89" s="84"/>
      <c r="C89" s="85"/>
      <c r="D89" s="85"/>
      <c r="E89" s="85"/>
      <c r="F89" s="85"/>
      <c r="G89" s="49" t="s">
        <v>20</v>
      </c>
      <c r="H89" s="77" t="str">
        <f t="shared" si="59"/>
        <v/>
      </c>
      <c r="I89" s="50">
        <f t="shared" si="44"/>
        <v>306</v>
      </c>
      <c r="J89" s="51">
        <f t="shared" si="45"/>
        <v>102</v>
      </c>
      <c r="K89" s="52">
        <f t="shared" si="46"/>
        <v>26</v>
      </c>
      <c r="L89" s="21">
        <f t="shared" si="47"/>
        <v>101.93333333333334</v>
      </c>
      <c r="M89" s="21">
        <f t="shared" si="48"/>
        <v>305.8</v>
      </c>
      <c r="N89" s="21">
        <f t="shared" si="49"/>
        <v>25.483333333333334</v>
      </c>
      <c r="O89" s="53">
        <f t="shared" si="50"/>
        <v>24</v>
      </c>
      <c r="P89" s="53">
        <f t="shared" si="51"/>
        <v>5</v>
      </c>
      <c r="Q89" s="53">
        <f t="shared" si="52"/>
        <v>25</v>
      </c>
      <c r="R89" s="54">
        <f t="shared" si="53"/>
        <v>0</v>
      </c>
      <c r="S89" s="54">
        <f t="shared" si="54"/>
        <v>0</v>
      </c>
      <c r="T89" s="54">
        <f t="shared" si="55"/>
        <v>0</v>
      </c>
      <c r="U89" s="21">
        <f t="shared" si="41"/>
        <v>24</v>
      </c>
      <c r="V89" s="21">
        <f t="shared" si="42"/>
        <v>5</v>
      </c>
      <c r="W89" s="21">
        <f t="shared" si="43"/>
        <v>25</v>
      </c>
      <c r="X89" s="55" t="str">
        <f t="shared" si="64"/>
        <v/>
      </c>
      <c r="Y89" s="56" t="str">
        <f t="shared" si="57"/>
        <v/>
      </c>
      <c r="Z89" s="45">
        <f t="shared" si="60"/>
        <v>0</v>
      </c>
      <c r="AA89" s="94" t="str">
        <f t="shared" si="61"/>
        <v/>
      </c>
      <c r="AB89" s="46"/>
      <c r="AC89" s="7">
        <f t="shared" si="62"/>
        <v>25</v>
      </c>
      <c r="AD89" s="35">
        <f t="shared" si="63"/>
        <v>0</v>
      </c>
      <c r="AE89" s="47" t="str">
        <f t="shared" si="58"/>
        <v/>
      </c>
      <c r="AF89" s="5"/>
    </row>
    <row r="90" spans="1:32" ht="25" customHeight="1">
      <c r="A90" s="48">
        <v>85</v>
      </c>
      <c r="B90" s="84"/>
      <c r="C90" s="85"/>
      <c r="D90" s="85"/>
      <c r="E90" s="85"/>
      <c r="F90" s="85"/>
      <c r="G90" s="49" t="s">
        <v>20</v>
      </c>
      <c r="H90" s="77" t="str">
        <f t="shared" si="59"/>
        <v/>
      </c>
      <c r="I90" s="50">
        <f t="shared" si="44"/>
        <v>306</v>
      </c>
      <c r="J90" s="51">
        <f t="shared" si="45"/>
        <v>102</v>
      </c>
      <c r="K90" s="52">
        <f t="shared" si="46"/>
        <v>26</v>
      </c>
      <c r="L90" s="21">
        <f t="shared" si="47"/>
        <v>101.93333333333334</v>
      </c>
      <c r="M90" s="21">
        <f t="shared" si="48"/>
        <v>305.8</v>
      </c>
      <c r="N90" s="21">
        <f t="shared" si="49"/>
        <v>25.483333333333334</v>
      </c>
      <c r="O90" s="53">
        <f t="shared" si="50"/>
        <v>24</v>
      </c>
      <c r="P90" s="53">
        <f t="shared" si="51"/>
        <v>5</v>
      </c>
      <c r="Q90" s="53">
        <f t="shared" si="52"/>
        <v>25</v>
      </c>
      <c r="R90" s="54">
        <f t="shared" si="53"/>
        <v>0</v>
      </c>
      <c r="S90" s="54">
        <f t="shared" si="54"/>
        <v>0</v>
      </c>
      <c r="T90" s="54">
        <f t="shared" si="55"/>
        <v>0</v>
      </c>
      <c r="U90" s="21">
        <f t="shared" si="41"/>
        <v>24</v>
      </c>
      <c r="V90" s="21">
        <f t="shared" si="42"/>
        <v>5</v>
      </c>
      <c r="W90" s="21">
        <f t="shared" si="43"/>
        <v>25</v>
      </c>
      <c r="X90" s="55" t="str">
        <f t="shared" si="64"/>
        <v/>
      </c>
      <c r="Y90" s="56" t="str">
        <f t="shared" si="57"/>
        <v/>
      </c>
      <c r="Z90" s="45">
        <f t="shared" si="60"/>
        <v>0</v>
      </c>
      <c r="AA90" s="94" t="str">
        <f t="shared" si="61"/>
        <v/>
      </c>
      <c r="AB90" s="46"/>
      <c r="AC90" s="7">
        <f t="shared" si="62"/>
        <v>25</v>
      </c>
      <c r="AD90" s="35">
        <f t="shared" si="63"/>
        <v>0</v>
      </c>
      <c r="AE90" s="47" t="str">
        <f t="shared" si="58"/>
        <v/>
      </c>
      <c r="AF90" s="5"/>
    </row>
    <row r="91" spans="1:32" ht="25" customHeight="1">
      <c r="A91" s="48">
        <v>86</v>
      </c>
      <c r="B91" s="88"/>
      <c r="C91" s="89"/>
      <c r="D91" s="85"/>
      <c r="E91" s="85"/>
      <c r="F91" s="85"/>
      <c r="G91" s="49" t="s">
        <v>20</v>
      </c>
      <c r="H91" s="77" t="str">
        <f t="shared" si="59"/>
        <v/>
      </c>
      <c r="I91" s="50">
        <f t="shared" si="44"/>
        <v>306</v>
      </c>
      <c r="J91" s="51">
        <f t="shared" si="45"/>
        <v>102</v>
      </c>
      <c r="K91" s="52">
        <f t="shared" si="46"/>
        <v>26</v>
      </c>
      <c r="L91" s="21">
        <f t="shared" si="47"/>
        <v>101.93333333333334</v>
      </c>
      <c r="M91" s="21">
        <f t="shared" si="48"/>
        <v>305.8</v>
      </c>
      <c r="N91" s="21">
        <f t="shared" si="49"/>
        <v>25.483333333333334</v>
      </c>
      <c r="O91" s="53">
        <f t="shared" si="50"/>
        <v>24</v>
      </c>
      <c r="P91" s="53">
        <f t="shared" si="51"/>
        <v>5</v>
      </c>
      <c r="Q91" s="53">
        <f t="shared" si="52"/>
        <v>25</v>
      </c>
      <c r="R91" s="54">
        <f t="shared" si="53"/>
        <v>0</v>
      </c>
      <c r="S91" s="54">
        <f t="shared" si="54"/>
        <v>0</v>
      </c>
      <c r="T91" s="54">
        <f t="shared" si="55"/>
        <v>0</v>
      </c>
      <c r="U91" s="21">
        <f t="shared" si="41"/>
        <v>24</v>
      </c>
      <c r="V91" s="21">
        <f t="shared" si="42"/>
        <v>5</v>
      </c>
      <c r="W91" s="21">
        <f t="shared" si="43"/>
        <v>25</v>
      </c>
      <c r="X91" s="55" t="str">
        <f t="shared" si="64"/>
        <v/>
      </c>
      <c r="Y91" s="56" t="str">
        <f t="shared" si="57"/>
        <v/>
      </c>
      <c r="Z91" s="45">
        <f t="shared" si="60"/>
        <v>0</v>
      </c>
      <c r="AA91" s="94" t="str">
        <f t="shared" si="61"/>
        <v/>
      </c>
      <c r="AB91" s="46"/>
      <c r="AC91" s="7">
        <f t="shared" si="62"/>
        <v>25</v>
      </c>
      <c r="AD91" s="35">
        <f t="shared" si="63"/>
        <v>0</v>
      </c>
      <c r="AE91" s="47" t="str">
        <f t="shared" si="58"/>
        <v/>
      </c>
      <c r="AF91" s="5"/>
    </row>
    <row r="92" spans="1:32" ht="25" customHeight="1">
      <c r="A92" s="48">
        <v>87</v>
      </c>
      <c r="B92" s="84"/>
      <c r="C92" s="85"/>
      <c r="D92" s="85"/>
      <c r="E92" s="85"/>
      <c r="F92" s="85"/>
      <c r="G92" s="49" t="s">
        <v>20</v>
      </c>
      <c r="H92" s="77" t="str">
        <f t="shared" si="59"/>
        <v/>
      </c>
      <c r="I92" s="50">
        <f t="shared" si="44"/>
        <v>306</v>
      </c>
      <c r="J92" s="51">
        <f t="shared" si="45"/>
        <v>102</v>
      </c>
      <c r="K92" s="52">
        <f t="shared" si="46"/>
        <v>26</v>
      </c>
      <c r="L92" s="21">
        <f t="shared" si="47"/>
        <v>101.93333333333334</v>
      </c>
      <c r="M92" s="21">
        <f t="shared" si="48"/>
        <v>305.8</v>
      </c>
      <c r="N92" s="21">
        <f t="shared" si="49"/>
        <v>25.483333333333334</v>
      </c>
      <c r="O92" s="53">
        <f t="shared" si="50"/>
        <v>24</v>
      </c>
      <c r="P92" s="53">
        <f t="shared" si="51"/>
        <v>5</v>
      </c>
      <c r="Q92" s="53">
        <f t="shared" si="52"/>
        <v>25</v>
      </c>
      <c r="R92" s="54">
        <f t="shared" si="53"/>
        <v>0</v>
      </c>
      <c r="S92" s="54">
        <f t="shared" si="54"/>
        <v>0</v>
      </c>
      <c r="T92" s="54">
        <f t="shared" si="55"/>
        <v>0</v>
      </c>
      <c r="U92" s="21">
        <f t="shared" si="41"/>
        <v>24</v>
      </c>
      <c r="V92" s="21">
        <f t="shared" si="42"/>
        <v>5</v>
      </c>
      <c r="W92" s="21">
        <f t="shared" si="43"/>
        <v>25</v>
      </c>
      <c r="X92" s="55" t="str">
        <f t="shared" si="64"/>
        <v/>
      </c>
      <c r="Y92" s="56" t="str">
        <f t="shared" si="57"/>
        <v/>
      </c>
      <c r="Z92" s="45">
        <f t="shared" si="60"/>
        <v>0</v>
      </c>
      <c r="AA92" s="94" t="str">
        <f t="shared" si="61"/>
        <v/>
      </c>
      <c r="AB92" s="46"/>
      <c r="AC92" s="7">
        <f t="shared" si="62"/>
        <v>25</v>
      </c>
      <c r="AD92" s="35">
        <f t="shared" si="63"/>
        <v>0</v>
      </c>
      <c r="AE92" s="47" t="str">
        <f t="shared" si="58"/>
        <v/>
      </c>
      <c r="AF92" s="5"/>
    </row>
    <row r="93" spans="1:32" ht="25" customHeight="1">
      <c r="A93" s="48">
        <v>88</v>
      </c>
      <c r="B93" s="88"/>
      <c r="C93" s="89"/>
      <c r="D93" s="85"/>
      <c r="E93" s="85"/>
      <c r="F93" s="85"/>
      <c r="G93" s="49" t="s">
        <v>20</v>
      </c>
      <c r="H93" s="77" t="str">
        <f t="shared" si="59"/>
        <v/>
      </c>
      <c r="I93" s="50">
        <f t="shared" si="44"/>
        <v>306</v>
      </c>
      <c r="J93" s="51">
        <f t="shared" si="45"/>
        <v>102</v>
      </c>
      <c r="K93" s="52">
        <f t="shared" si="46"/>
        <v>26</v>
      </c>
      <c r="L93" s="21">
        <f t="shared" si="47"/>
        <v>101.93333333333334</v>
      </c>
      <c r="M93" s="21">
        <f t="shared" si="48"/>
        <v>305.8</v>
      </c>
      <c r="N93" s="21">
        <f t="shared" si="49"/>
        <v>25.483333333333334</v>
      </c>
      <c r="O93" s="53">
        <f t="shared" si="50"/>
        <v>24</v>
      </c>
      <c r="P93" s="53">
        <f t="shared" si="51"/>
        <v>5</v>
      </c>
      <c r="Q93" s="53">
        <f t="shared" si="52"/>
        <v>25</v>
      </c>
      <c r="R93" s="54">
        <f t="shared" si="53"/>
        <v>0</v>
      </c>
      <c r="S93" s="54">
        <f t="shared" si="54"/>
        <v>0</v>
      </c>
      <c r="T93" s="54">
        <f t="shared" si="55"/>
        <v>0</v>
      </c>
      <c r="U93" s="21">
        <f t="shared" si="41"/>
        <v>24</v>
      </c>
      <c r="V93" s="21">
        <f t="shared" si="42"/>
        <v>5</v>
      </c>
      <c r="W93" s="21">
        <f t="shared" si="43"/>
        <v>25</v>
      </c>
      <c r="X93" s="55" t="str">
        <f t="shared" si="64"/>
        <v/>
      </c>
      <c r="Y93" s="56" t="str">
        <f t="shared" si="57"/>
        <v/>
      </c>
      <c r="Z93" s="45">
        <f t="shared" si="60"/>
        <v>0</v>
      </c>
      <c r="AA93" s="94" t="str">
        <f t="shared" si="61"/>
        <v/>
      </c>
      <c r="AB93" s="46"/>
      <c r="AC93" s="7">
        <f t="shared" si="62"/>
        <v>25</v>
      </c>
      <c r="AD93" s="35">
        <f t="shared" si="63"/>
        <v>0</v>
      </c>
      <c r="AE93" s="47" t="str">
        <f t="shared" si="58"/>
        <v/>
      </c>
      <c r="AF93" s="5"/>
    </row>
    <row r="94" spans="1:32" ht="25" customHeight="1">
      <c r="A94" s="48">
        <v>89</v>
      </c>
      <c r="B94" s="88"/>
      <c r="C94" s="89"/>
      <c r="D94" s="85"/>
      <c r="E94" s="85"/>
      <c r="F94" s="85"/>
      <c r="G94" s="49" t="s">
        <v>20</v>
      </c>
      <c r="H94" s="77" t="str">
        <f t="shared" si="59"/>
        <v/>
      </c>
      <c r="I94" s="50">
        <f t="shared" si="44"/>
        <v>306</v>
      </c>
      <c r="J94" s="51">
        <f t="shared" si="45"/>
        <v>102</v>
      </c>
      <c r="K94" s="52">
        <f t="shared" si="46"/>
        <v>26</v>
      </c>
      <c r="L94" s="21">
        <f t="shared" si="47"/>
        <v>101.93333333333334</v>
      </c>
      <c r="M94" s="21">
        <f t="shared" si="48"/>
        <v>305.8</v>
      </c>
      <c r="N94" s="21">
        <f t="shared" si="49"/>
        <v>25.483333333333334</v>
      </c>
      <c r="O94" s="53">
        <f t="shared" si="50"/>
        <v>24</v>
      </c>
      <c r="P94" s="53">
        <f t="shared" si="51"/>
        <v>5</v>
      </c>
      <c r="Q94" s="53">
        <f t="shared" si="52"/>
        <v>25</v>
      </c>
      <c r="R94" s="54">
        <f t="shared" si="53"/>
        <v>0</v>
      </c>
      <c r="S94" s="54">
        <f t="shared" si="54"/>
        <v>0</v>
      </c>
      <c r="T94" s="54">
        <f t="shared" si="55"/>
        <v>0</v>
      </c>
      <c r="U94" s="21">
        <f t="shared" si="41"/>
        <v>24</v>
      </c>
      <c r="V94" s="21">
        <f t="shared" si="42"/>
        <v>5</v>
      </c>
      <c r="W94" s="21">
        <f t="shared" si="43"/>
        <v>25</v>
      </c>
      <c r="X94" s="55" t="str">
        <f t="shared" si="64"/>
        <v/>
      </c>
      <c r="Y94" s="56" t="str">
        <f t="shared" si="57"/>
        <v/>
      </c>
      <c r="Z94" s="45">
        <f t="shared" si="60"/>
        <v>0</v>
      </c>
      <c r="AA94" s="94" t="str">
        <f t="shared" si="61"/>
        <v/>
      </c>
      <c r="AB94" s="46"/>
      <c r="AC94" s="7">
        <f t="shared" si="62"/>
        <v>25</v>
      </c>
      <c r="AD94" s="35">
        <f t="shared" si="63"/>
        <v>0</v>
      </c>
      <c r="AE94" s="47" t="str">
        <f t="shared" si="58"/>
        <v/>
      </c>
      <c r="AF94" s="5"/>
    </row>
    <row r="95" spans="1:32" ht="25" customHeight="1">
      <c r="A95" s="48">
        <v>90</v>
      </c>
      <c r="B95" s="84"/>
      <c r="C95" s="85"/>
      <c r="D95" s="85"/>
      <c r="E95" s="85"/>
      <c r="F95" s="85"/>
      <c r="G95" s="49" t="s">
        <v>20</v>
      </c>
      <c r="H95" s="77" t="str">
        <f t="shared" si="59"/>
        <v/>
      </c>
      <c r="I95" s="50">
        <f t="shared" si="44"/>
        <v>306</v>
      </c>
      <c r="J95" s="51">
        <f t="shared" si="45"/>
        <v>102</v>
      </c>
      <c r="K95" s="52">
        <f t="shared" si="46"/>
        <v>26</v>
      </c>
      <c r="L95" s="21">
        <f t="shared" si="47"/>
        <v>101.93333333333334</v>
      </c>
      <c r="M95" s="21">
        <f t="shared" si="48"/>
        <v>305.8</v>
      </c>
      <c r="N95" s="21">
        <f t="shared" si="49"/>
        <v>25.483333333333334</v>
      </c>
      <c r="O95" s="53">
        <f t="shared" si="50"/>
        <v>24</v>
      </c>
      <c r="P95" s="53">
        <f t="shared" si="51"/>
        <v>5</v>
      </c>
      <c r="Q95" s="53">
        <f t="shared" si="52"/>
        <v>25</v>
      </c>
      <c r="R95" s="54">
        <f t="shared" si="53"/>
        <v>0</v>
      </c>
      <c r="S95" s="54">
        <f t="shared" si="54"/>
        <v>0</v>
      </c>
      <c r="T95" s="54">
        <f t="shared" si="55"/>
        <v>0</v>
      </c>
      <c r="U95" s="21">
        <f t="shared" si="41"/>
        <v>24</v>
      </c>
      <c r="V95" s="21">
        <f t="shared" si="42"/>
        <v>5</v>
      </c>
      <c r="W95" s="21">
        <f t="shared" si="43"/>
        <v>25</v>
      </c>
      <c r="X95" s="55" t="str">
        <f t="shared" si="64"/>
        <v/>
      </c>
      <c r="Y95" s="56" t="str">
        <f t="shared" si="57"/>
        <v/>
      </c>
      <c r="Z95" s="45">
        <f t="shared" si="60"/>
        <v>0</v>
      </c>
      <c r="AA95" s="94" t="str">
        <f t="shared" si="61"/>
        <v/>
      </c>
      <c r="AB95" s="46"/>
      <c r="AC95" s="7">
        <f t="shared" si="62"/>
        <v>25</v>
      </c>
      <c r="AD95" s="35">
        <f t="shared" si="63"/>
        <v>0</v>
      </c>
      <c r="AE95" s="47" t="str">
        <f t="shared" si="58"/>
        <v/>
      </c>
      <c r="AF95" s="5"/>
    </row>
    <row r="96" spans="1:32" ht="25" customHeight="1">
      <c r="A96" s="48">
        <v>91</v>
      </c>
      <c r="B96" s="88"/>
      <c r="C96" s="89"/>
      <c r="D96" s="85"/>
      <c r="E96" s="85"/>
      <c r="F96" s="85"/>
      <c r="G96" s="49" t="s">
        <v>20</v>
      </c>
      <c r="H96" s="77" t="str">
        <f t="shared" si="59"/>
        <v/>
      </c>
      <c r="I96" s="50">
        <f t="shared" si="44"/>
        <v>306</v>
      </c>
      <c r="J96" s="51">
        <f t="shared" si="45"/>
        <v>102</v>
      </c>
      <c r="K96" s="52">
        <f t="shared" si="46"/>
        <v>26</v>
      </c>
      <c r="L96" s="21">
        <f t="shared" si="47"/>
        <v>101.93333333333334</v>
      </c>
      <c r="M96" s="21">
        <f t="shared" si="48"/>
        <v>305.8</v>
      </c>
      <c r="N96" s="21">
        <f t="shared" si="49"/>
        <v>25.483333333333334</v>
      </c>
      <c r="O96" s="53">
        <f t="shared" si="50"/>
        <v>24</v>
      </c>
      <c r="P96" s="53">
        <f t="shared" si="51"/>
        <v>5</v>
      </c>
      <c r="Q96" s="53">
        <f t="shared" si="52"/>
        <v>25</v>
      </c>
      <c r="R96" s="54">
        <f t="shared" si="53"/>
        <v>0</v>
      </c>
      <c r="S96" s="54">
        <f t="shared" si="54"/>
        <v>0</v>
      </c>
      <c r="T96" s="54">
        <f t="shared" si="55"/>
        <v>0</v>
      </c>
      <c r="U96" s="21">
        <f t="shared" si="41"/>
        <v>24</v>
      </c>
      <c r="V96" s="21">
        <f t="shared" si="42"/>
        <v>5</v>
      </c>
      <c r="W96" s="21">
        <f t="shared" si="43"/>
        <v>25</v>
      </c>
      <c r="X96" s="55" t="str">
        <f t="shared" si="64"/>
        <v/>
      </c>
      <c r="Y96" s="56" t="str">
        <f t="shared" si="57"/>
        <v/>
      </c>
      <c r="Z96" s="45">
        <f t="shared" si="60"/>
        <v>0</v>
      </c>
      <c r="AA96" s="94" t="str">
        <f t="shared" si="61"/>
        <v/>
      </c>
      <c r="AB96" s="46"/>
      <c r="AC96" s="7">
        <f t="shared" si="62"/>
        <v>25</v>
      </c>
      <c r="AD96" s="35">
        <f t="shared" si="63"/>
        <v>0</v>
      </c>
      <c r="AE96" s="47" t="str">
        <f t="shared" si="58"/>
        <v/>
      </c>
      <c r="AF96" s="5"/>
    </row>
    <row r="97" spans="1:32" ht="25" customHeight="1">
      <c r="A97" s="48">
        <v>92</v>
      </c>
      <c r="B97" s="90"/>
      <c r="C97" s="85"/>
      <c r="D97" s="85"/>
      <c r="E97" s="85"/>
      <c r="F97" s="85"/>
      <c r="G97" s="49" t="s">
        <v>20</v>
      </c>
      <c r="H97" s="77" t="str">
        <f t="shared" si="59"/>
        <v/>
      </c>
      <c r="I97" s="50">
        <f t="shared" si="44"/>
        <v>306</v>
      </c>
      <c r="J97" s="51">
        <f t="shared" si="45"/>
        <v>102</v>
      </c>
      <c r="K97" s="52">
        <f t="shared" si="46"/>
        <v>26</v>
      </c>
      <c r="L97" s="21">
        <f t="shared" si="47"/>
        <v>101.93333333333334</v>
      </c>
      <c r="M97" s="21">
        <f t="shared" si="48"/>
        <v>305.8</v>
      </c>
      <c r="N97" s="21">
        <f t="shared" si="49"/>
        <v>25.483333333333334</v>
      </c>
      <c r="O97" s="53">
        <f t="shared" si="50"/>
        <v>24</v>
      </c>
      <c r="P97" s="53">
        <f t="shared" si="51"/>
        <v>5</v>
      </c>
      <c r="Q97" s="53">
        <f t="shared" si="52"/>
        <v>25</v>
      </c>
      <c r="R97" s="54">
        <f t="shared" si="53"/>
        <v>0</v>
      </c>
      <c r="S97" s="54">
        <f t="shared" si="54"/>
        <v>0</v>
      </c>
      <c r="T97" s="54">
        <f t="shared" si="55"/>
        <v>0</v>
      </c>
      <c r="U97" s="21">
        <f t="shared" si="41"/>
        <v>24</v>
      </c>
      <c r="V97" s="21">
        <f t="shared" si="42"/>
        <v>5</v>
      </c>
      <c r="W97" s="21">
        <f t="shared" si="43"/>
        <v>25</v>
      </c>
      <c r="X97" s="55" t="str">
        <f t="shared" si="64"/>
        <v/>
      </c>
      <c r="Y97" s="56" t="str">
        <f t="shared" si="57"/>
        <v/>
      </c>
      <c r="Z97" s="45">
        <f t="shared" si="60"/>
        <v>0</v>
      </c>
      <c r="AA97" s="94" t="str">
        <f t="shared" si="61"/>
        <v/>
      </c>
      <c r="AB97" s="46"/>
      <c r="AC97" s="7">
        <f t="shared" si="62"/>
        <v>25</v>
      </c>
      <c r="AD97" s="35">
        <f t="shared" si="63"/>
        <v>0</v>
      </c>
      <c r="AE97" s="47" t="str">
        <f t="shared" si="58"/>
        <v/>
      </c>
      <c r="AF97" s="5"/>
    </row>
    <row r="98" spans="1:32" ht="25" customHeight="1">
      <c r="A98" s="48">
        <v>93</v>
      </c>
      <c r="B98" s="90"/>
      <c r="C98" s="85"/>
      <c r="D98" s="85"/>
      <c r="E98" s="85"/>
      <c r="F98" s="85"/>
      <c r="G98" s="49" t="s">
        <v>20</v>
      </c>
      <c r="H98" s="77" t="str">
        <f t="shared" si="59"/>
        <v/>
      </c>
      <c r="I98" s="50">
        <f t="shared" si="44"/>
        <v>306</v>
      </c>
      <c r="J98" s="51">
        <f t="shared" si="45"/>
        <v>102</v>
      </c>
      <c r="K98" s="52">
        <f t="shared" si="46"/>
        <v>26</v>
      </c>
      <c r="L98" s="21">
        <f t="shared" si="47"/>
        <v>101.93333333333334</v>
      </c>
      <c r="M98" s="21">
        <f t="shared" si="48"/>
        <v>305.8</v>
      </c>
      <c r="N98" s="21">
        <f t="shared" si="49"/>
        <v>25.483333333333334</v>
      </c>
      <c r="O98" s="53">
        <f t="shared" si="50"/>
        <v>24</v>
      </c>
      <c r="P98" s="53">
        <f t="shared" si="51"/>
        <v>5</v>
      </c>
      <c r="Q98" s="53">
        <f t="shared" si="52"/>
        <v>25</v>
      </c>
      <c r="R98" s="54">
        <f t="shared" si="53"/>
        <v>0</v>
      </c>
      <c r="S98" s="54">
        <f t="shared" si="54"/>
        <v>0</v>
      </c>
      <c r="T98" s="54">
        <f t="shared" si="55"/>
        <v>0</v>
      </c>
      <c r="U98" s="21">
        <f t="shared" si="41"/>
        <v>24</v>
      </c>
      <c r="V98" s="21">
        <f t="shared" si="42"/>
        <v>5</v>
      </c>
      <c r="W98" s="21">
        <f t="shared" si="43"/>
        <v>25</v>
      </c>
      <c r="X98" s="55" t="str">
        <f t="shared" si="64"/>
        <v/>
      </c>
      <c r="Y98" s="56" t="str">
        <f t="shared" si="57"/>
        <v/>
      </c>
      <c r="Z98" s="45">
        <f t="shared" si="60"/>
        <v>0</v>
      </c>
      <c r="AA98" s="94" t="str">
        <f t="shared" si="61"/>
        <v/>
      </c>
      <c r="AB98" s="46"/>
      <c r="AC98" s="7">
        <f t="shared" si="62"/>
        <v>25</v>
      </c>
      <c r="AD98" s="35">
        <f t="shared" si="63"/>
        <v>0</v>
      </c>
      <c r="AE98" s="47" t="str">
        <f t="shared" si="58"/>
        <v/>
      </c>
      <c r="AF98" s="5"/>
    </row>
    <row r="99" spans="1:32" ht="23" customHeight="1">
      <c r="A99" s="48">
        <v>94</v>
      </c>
      <c r="B99" s="84"/>
      <c r="C99" s="85"/>
      <c r="D99" s="85"/>
      <c r="E99" s="85"/>
      <c r="F99" s="85"/>
      <c r="G99" s="49" t="s">
        <v>20</v>
      </c>
      <c r="H99" s="77" t="str">
        <f t="shared" si="59"/>
        <v/>
      </c>
      <c r="I99" s="50">
        <f t="shared" si="44"/>
        <v>306</v>
      </c>
      <c r="J99" s="51">
        <f t="shared" si="45"/>
        <v>102</v>
      </c>
      <c r="K99" s="52">
        <f t="shared" si="46"/>
        <v>26</v>
      </c>
      <c r="L99" s="21">
        <f t="shared" si="47"/>
        <v>101.93333333333334</v>
      </c>
      <c r="M99" s="21">
        <f t="shared" si="48"/>
        <v>305.8</v>
      </c>
      <c r="N99" s="21">
        <f t="shared" si="49"/>
        <v>25.483333333333334</v>
      </c>
      <c r="O99" s="53">
        <f t="shared" si="50"/>
        <v>24</v>
      </c>
      <c r="P99" s="53">
        <f t="shared" si="51"/>
        <v>5</v>
      </c>
      <c r="Q99" s="53">
        <f t="shared" si="52"/>
        <v>25</v>
      </c>
      <c r="R99" s="54">
        <f t="shared" si="53"/>
        <v>0</v>
      </c>
      <c r="S99" s="54">
        <f t="shared" si="54"/>
        <v>0</v>
      </c>
      <c r="T99" s="54">
        <f t="shared" si="55"/>
        <v>0</v>
      </c>
      <c r="U99" s="21">
        <f t="shared" si="41"/>
        <v>24</v>
      </c>
      <c r="V99" s="21">
        <f t="shared" si="42"/>
        <v>5</v>
      </c>
      <c r="W99" s="21">
        <f t="shared" si="43"/>
        <v>25</v>
      </c>
      <c r="X99" s="55" t="str">
        <f t="shared" si="64"/>
        <v/>
      </c>
      <c r="Y99" s="56" t="str">
        <f t="shared" si="57"/>
        <v/>
      </c>
      <c r="Z99" s="45">
        <f t="shared" si="60"/>
        <v>0</v>
      </c>
      <c r="AA99" s="94" t="str">
        <f t="shared" si="61"/>
        <v/>
      </c>
      <c r="AB99" s="46"/>
      <c r="AC99" s="7">
        <f t="shared" si="62"/>
        <v>25</v>
      </c>
      <c r="AD99" s="35">
        <f t="shared" si="63"/>
        <v>0</v>
      </c>
      <c r="AE99" s="47" t="str">
        <f t="shared" si="58"/>
        <v/>
      </c>
      <c r="AF99" s="5"/>
    </row>
    <row r="100" spans="1:32" ht="24" customHeight="1">
      <c r="A100" s="48">
        <v>95</v>
      </c>
      <c r="B100" s="84"/>
      <c r="C100" s="85"/>
      <c r="D100" s="85"/>
      <c r="E100" s="85"/>
      <c r="F100" s="85"/>
      <c r="G100" s="49" t="s">
        <v>20</v>
      </c>
      <c r="H100" s="77" t="str">
        <f t="shared" si="59"/>
        <v/>
      </c>
      <c r="I100" s="50">
        <f t="shared" si="44"/>
        <v>306</v>
      </c>
      <c r="J100" s="51">
        <f t="shared" si="45"/>
        <v>102</v>
      </c>
      <c r="K100" s="52">
        <f t="shared" si="46"/>
        <v>26</v>
      </c>
      <c r="L100" s="21">
        <f t="shared" si="47"/>
        <v>101.93333333333334</v>
      </c>
      <c r="M100" s="21">
        <f t="shared" si="48"/>
        <v>305.8</v>
      </c>
      <c r="N100" s="21">
        <f t="shared" si="49"/>
        <v>25.483333333333334</v>
      </c>
      <c r="O100" s="53">
        <f t="shared" si="50"/>
        <v>24</v>
      </c>
      <c r="P100" s="53">
        <f t="shared" si="51"/>
        <v>5</v>
      </c>
      <c r="Q100" s="53">
        <f t="shared" si="52"/>
        <v>25</v>
      </c>
      <c r="R100" s="54">
        <f t="shared" si="53"/>
        <v>0</v>
      </c>
      <c r="S100" s="54">
        <f t="shared" si="54"/>
        <v>0</v>
      </c>
      <c r="T100" s="54">
        <f t="shared" si="55"/>
        <v>0</v>
      </c>
      <c r="U100" s="21">
        <f t="shared" si="41"/>
        <v>24</v>
      </c>
      <c r="V100" s="21">
        <f t="shared" si="42"/>
        <v>5</v>
      </c>
      <c r="W100" s="21">
        <f t="shared" si="43"/>
        <v>25</v>
      </c>
      <c r="X100" s="55" t="str">
        <f t="shared" si="64"/>
        <v/>
      </c>
      <c r="Y100" s="56" t="str">
        <f t="shared" si="57"/>
        <v/>
      </c>
      <c r="Z100" s="45">
        <f t="shared" si="60"/>
        <v>0</v>
      </c>
      <c r="AA100" s="94" t="str">
        <f t="shared" si="61"/>
        <v/>
      </c>
      <c r="AB100" s="46"/>
      <c r="AC100" s="7">
        <f t="shared" si="62"/>
        <v>25</v>
      </c>
      <c r="AD100" s="35">
        <f t="shared" si="63"/>
        <v>0</v>
      </c>
      <c r="AE100" s="47" t="str">
        <f t="shared" si="58"/>
        <v/>
      </c>
      <c r="AF100" s="5"/>
    </row>
    <row r="101" spans="1:32" ht="24" customHeight="1">
      <c r="A101" s="48">
        <v>96</v>
      </c>
      <c r="B101" s="88"/>
      <c r="C101" s="89"/>
      <c r="D101" s="85"/>
      <c r="E101" s="85"/>
      <c r="F101" s="85"/>
      <c r="G101" s="49" t="s">
        <v>20</v>
      </c>
      <c r="H101" s="77" t="str">
        <f t="shared" si="59"/>
        <v/>
      </c>
      <c r="I101" s="50">
        <f t="shared" si="44"/>
        <v>306</v>
      </c>
      <c r="J101" s="51">
        <f t="shared" si="45"/>
        <v>102</v>
      </c>
      <c r="K101" s="52">
        <f t="shared" si="46"/>
        <v>26</v>
      </c>
      <c r="L101" s="21">
        <f t="shared" si="47"/>
        <v>101.93333333333334</v>
      </c>
      <c r="M101" s="21">
        <f t="shared" si="48"/>
        <v>305.8</v>
      </c>
      <c r="N101" s="21">
        <f t="shared" si="49"/>
        <v>25.483333333333334</v>
      </c>
      <c r="O101" s="53">
        <f t="shared" si="50"/>
        <v>24</v>
      </c>
      <c r="P101" s="53">
        <f t="shared" si="51"/>
        <v>5</v>
      </c>
      <c r="Q101" s="53">
        <f t="shared" si="52"/>
        <v>25</v>
      </c>
      <c r="R101" s="54">
        <f t="shared" si="53"/>
        <v>0</v>
      </c>
      <c r="S101" s="54">
        <f t="shared" si="54"/>
        <v>0</v>
      </c>
      <c r="T101" s="54">
        <f t="shared" si="55"/>
        <v>0</v>
      </c>
      <c r="U101" s="21">
        <f t="shared" si="41"/>
        <v>24</v>
      </c>
      <c r="V101" s="21">
        <f t="shared" si="42"/>
        <v>5</v>
      </c>
      <c r="W101" s="21">
        <f t="shared" si="43"/>
        <v>25</v>
      </c>
      <c r="X101" s="55" t="str">
        <f t="shared" si="64"/>
        <v/>
      </c>
      <c r="Y101" s="56" t="str">
        <f t="shared" si="57"/>
        <v/>
      </c>
      <c r="Z101" s="45">
        <f t="shared" si="60"/>
        <v>0</v>
      </c>
      <c r="AA101" s="94" t="str">
        <f t="shared" si="61"/>
        <v/>
      </c>
      <c r="AB101" s="46"/>
      <c r="AC101" s="7">
        <f t="shared" si="62"/>
        <v>25</v>
      </c>
      <c r="AD101" s="35">
        <f t="shared" si="63"/>
        <v>0</v>
      </c>
      <c r="AE101" s="47" t="str">
        <f t="shared" si="58"/>
        <v/>
      </c>
      <c r="AF101" s="5"/>
    </row>
    <row r="102" spans="1:32" ht="24" customHeight="1">
      <c r="A102" s="48">
        <v>97</v>
      </c>
      <c r="B102" s="84"/>
      <c r="C102" s="85"/>
      <c r="D102" s="85"/>
      <c r="E102" s="85"/>
      <c r="F102" s="85"/>
      <c r="G102" s="49" t="s">
        <v>20</v>
      </c>
      <c r="H102" s="77" t="str">
        <f t="shared" si="59"/>
        <v/>
      </c>
      <c r="I102" s="50">
        <f t="shared" si="44"/>
        <v>306</v>
      </c>
      <c r="J102" s="51">
        <f t="shared" si="45"/>
        <v>102</v>
      </c>
      <c r="K102" s="52">
        <f t="shared" si="46"/>
        <v>26</v>
      </c>
      <c r="L102" s="21">
        <f t="shared" ref="L102:L104" si="65">M102/3</f>
        <v>101.93333333333334</v>
      </c>
      <c r="M102" s="21">
        <f t="shared" si="48"/>
        <v>305.8</v>
      </c>
      <c r="N102" s="21">
        <f t="shared" ref="N102:N104" si="66">M102/12</f>
        <v>25.483333333333334</v>
      </c>
      <c r="O102" s="53">
        <f t="shared" si="50"/>
        <v>24</v>
      </c>
      <c r="P102" s="53">
        <f t="shared" si="51"/>
        <v>5</v>
      </c>
      <c r="Q102" s="53">
        <f t="shared" si="52"/>
        <v>25</v>
      </c>
      <c r="R102" s="54">
        <f t="shared" si="53"/>
        <v>0</v>
      </c>
      <c r="S102" s="54">
        <f t="shared" si="54"/>
        <v>0</v>
      </c>
      <c r="T102" s="54">
        <f t="shared" si="55"/>
        <v>0</v>
      </c>
      <c r="U102" s="21">
        <f t="shared" si="41"/>
        <v>24</v>
      </c>
      <c r="V102" s="21">
        <f t="shared" si="42"/>
        <v>5</v>
      </c>
      <c r="W102" s="21">
        <f t="shared" si="43"/>
        <v>25</v>
      </c>
      <c r="X102" s="55" t="str">
        <f t="shared" si="64"/>
        <v/>
      </c>
      <c r="Y102" s="56" t="str">
        <f t="shared" si="57"/>
        <v/>
      </c>
      <c r="Z102" s="45">
        <f t="shared" si="60"/>
        <v>0</v>
      </c>
      <c r="AA102" s="94" t="str">
        <f t="shared" si="61"/>
        <v/>
      </c>
      <c r="AB102" s="46"/>
      <c r="AC102" s="7">
        <f t="shared" si="62"/>
        <v>25</v>
      </c>
      <c r="AD102" s="35">
        <f t="shared" si="63"/>
        <v>0</v>
      </c>
      <c r="AE102" s="47" t="str">
        <f t="shared" si="58"/>
        <v/>
      </c>
      <c r="AF102" s="5"/>
    </row>
    <row r="103" spans="1:32" ht="24" customHeight="1">
      <c r="A103" s="48">
        <v>98</v>
      </c>
      <c r="B103" s="88"/>
      <c r="C103" s="89"/>
      <c r="D103" s="85"/>
      <c r="E103" s="85"/>
      <c r="F103" s="85"/>
      <c r="G103" s="49" t="s">
        <v>20</v>
      </c>
      <c r="H103" s="77" t="str">
        <f t="shared" si="59"/>
        <v/>
      </c>
      <c r="I103" s="50">
        <f t="shared" si="44"/>
        <v>306</v>
      </c>
      <c r="J103" s="51">
        <f t="shared" si="45"/>
        <v>102</v>
      </c>
      <c r="K103" s="52">
        <f t="shared" si="46"/>
        <v>26</v>
      </c>
      <c r="L103" s="21">
        <f t="shared" si="65"/>
        <v>101.93333333333334</v>
      </c>
      <c r="M103" s="21">
        <f t="shared" si="48"/>
        <v>305.8</v>
      </c>
      <c r="N103" s="21">
        <f t="shared" si="66"/>
        <v>25.483333333333334</v>
      </c>
      <c r="O103" s="53">
        <f t="shared" si="50"/>
        <v>24</v>
      </c>
      <c r="P103" s="53">
        <f t="shared" si="51"/>
        <v>5</v>
      </c>
      <c r="Q103" s="53">
        <f t="shared" si="52"/>
        <v>25</v>
      </c>
      <c r="R103" s="54">
        <f t="shared" si="53"/>
        <v>0</v>
      </c>
      <c r="S103" s="54">
        <f t="shared" si="54"/>
        <v>0</v>
      </c>
      <c r="T103" s="54">
        <f t="shared" si="55"/>
        <v>0</v>
      </c>
      <c r="U103" s="21">
        <f t="shared" si="41"/>
        <v>24</v>
      </c>
      <c r="V103" s="21">
        <f t="shared" si="42"/>
        <v>5</v>
      </c>
      <c r="W103" s="21">
        <f t="shared" si="43"/>
        <v>25</v>
      </c>
      <c r="X103" s="55" t="str">
        <f t="shared" si="64"/>
        <v/>
      </c>
      <c r="Y103" s="56" t="str">
        <f t="shared" si="57"/>
        <v/>
      </c>
      <c r="Z103" s="45">
        <f t="shared" si="60"/>
        <v>0</v>
      </c>
      <c r="AA103" s="94" t="str">
        <f t="shared" si="61"/>
        <v/>
      </c>
      <c r="AB103" s="46"/>
      <c r="AC103" s="7">
        <f t="shared" si="62"/>
        <v>25</v>
      </c>
      <c r="AD103" s="35">
        <f t="shared" si="63"/>
        <v>0</v>
      </c>
      <c r="AE103" s="47" t="str">
        <f t="shared" si="58"/>
        <v/>
      </c>
      <c r="AF103" s="5"/>
    </row>
    <row r="104" spans="1:32" ht="25" customHeight="1">
      <c r="A104" s="57">
        <v>99</v>
      </c>
      <c r="B104" s="88"/>
      <c r="C104" s="89"/>
      <c r="D104" s="85"/>
      <c r="E104" s="85"/>
      <c r="F104" s="85"/>
      <c r="G104" s="49" t="s">
        <v>20</v>
      </c>
      <c r="H104" s="77" t="str">
        <f t="shared" si="59"/>
        <v/>
      </c>
      <c r="I104" s="58">
        <f t="shared" si="44"/>
        <v>306</v>
      </c>
      <c r="J104" s="59">
        <f t="shared" si="45"/>
        <v>102</v>
      </c>
      <c r="K104" s="60">
        <f t="shared" si="46"/>
        <v>26</v>
      </c>
      <c r="L104" s="61">
        <f t="shared" si="65"/>
        <v>101.93333333333334</v>
      </c>
      <c r="M104" s="61">
        <f t="shared" si="48"/>
        <v>305.8</v>
      </c>
      <c r="N104" s="61">
        <f t="shared" si="66"/>
        <v>25.483333333333334</v>
      </c>
      <c r="O104" s="62">
        <f t="shared" si="50"/>
        <v>24</v>
      </c>
      <c r="P104" s="62">
        <f t="shared" si="51"/>
        <v>5</v>
      </c>
      <c r="Q104" s="62">
        <f t="shared" si="52"/>
        <v>25</v>
      </c>
      <c r="R104" s="63">
        <f t="shared" si="53"/>
        <v>0</v>
      </c>
      <c r="S104" s="63">
        <f t="shared" si="54"/>
        <v>0</v>
      </c>
      <c r="T104" s="63">
        <f t="shared" si="55"/>
        <v>0</v>
      </c>
      <c r="U104" s="61">
        <f t="shared" si="41"/>
        <v>24</v>
      </c>
      <c r="V104" s="61">
        <f t="shared" si="42"/>
        <v>5</v>
      </c>
      <c r="W104" s="61">
        <f t="shared" si="43"/>
        <v>25</v>
      </c>
      <c r="X104" s="64" t="str">
        <f t="shared" si="64"/>
        <v/>
      </c>
      <c r="Y104" s="65" t="str">
        <f t="shared" si="57"/>
        <v/>
      </c>
      <c r="Z104" s="45">
        <f t="shared" si="60"/>
        <v>0</v>
      </c>
      <c r="AA104" s="94" t="str">
        <f t="shared" si="61"/>
        <v/>
      </c>
      <c r="AB104" s="46"/>
      <c r="AC104" s="7">
        <f t="shared" si="62"/>
        <v>25</v>
      </c>
      <c r="AD104" s="35">
        <f t="shared" si="63"/>
        <v>0</v>
      </c>
      <c r="AE104" s="47" t="str">
        <f t="shared" si="58"/>
        <v/>
      </c>
      <c r="AF104" s="5"/>
    </row>
    <row r="105" spans="1:32" ht="11" customHeight="1">
      <c r="A105" s="66" t="str">
        <f>IFERROR(VLOOKUP(B3,'Aktuelle Einnahmen'!A2:F104,9,0),"")</f>
        <v/>
      </c>
      <c r="B105" s="67"/>
      <c r="C105" s="6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7"/>
      <c r="AD105" s="68"/>
      <c r="AE105" s="69"/>
    </row>
    <row r="106" spans="1:32" ht="20" customHeight="1">
      <c r="B106" s="93" t="s">
        <v>19</v>
      </c>
    </row>
    <row r="108" spans="1:32" ht="20" customHeight="1">
      <c r="B108" s="119" t="s">
        <v>50</v>
      </c>
      <c r="C108" s="119"/>
    </row>
    <row r="109" spans="1:32" ht="20" customHeight="1">
      <c r="B109" s="118" t="s">
        <v>49</v>
      </c>
      <c r="C109" s="118"/>
    </row>
    <row r="110" spans="1:32" ht="20" customHeight="1">
      <c r="B110" s="92"/>
    </row>
    <row r="111" spans="1:32" ht="20" customHeight="1">
      <c r="B111" s="119" t="s">
        <v>51</v>
      </c>
      <c r="C111" s="119"/>
    </row>
    <row r="112" spans="1:32" ht="20" customHeight="1">
      <c r="B112" s="118" t="s">
        <v>52</v>
      </c>
      <c r="C112" s="118"/>
    </row>
    <row r="113" spans="2:2" ht="20" customHeight="1">
      <c r="B113" s="91"/>
    </row>
  </sheetData>
  <sheetProtection algorithmName="SHA-512" hashValue="Zol5loNY/O/ZW6v/fwV47SYURQq0NCHgU4CJm9w1NE8zPbshGkLCQtwKsgy8j53fCz8jVhTTBP5mn3j+SX1uwQ==" saltValue="ws1xz1v8XvXqPs3bolZYQw==" spinCount="100000" sheet="1" objects="1" scenarios="1"/>
  <mergeCells count="22">
    <mergeCell ref="B109:C109"/>
    <mergeCell ref="B108:C108"/>
    <mergeCell ref="B111:C111"/>
    <mergeCell ref="B112:C112"/>
    <mergeCell ref="AE3:AE4"/>
    <mergeCell ref="Y4:Z4"/>
    <mergeCell ref="Y5:Z5"/>
    <mergeCell ref="AD2:AD4"/>
    <mergeCell ref="B2:C2"/>
    <mergeCell ref="A1:AB1"/>
    <mergeCell ref="D2:F2"/>
    <mergeCell ref="D5:F5"/>
    <mergeCell ref="G3:K3"/>
    <mergeCell ref="K4:K5"/>
    <mergeCell ref="J4:J5"/>
    <mergeCell ref="G4:H4"/>
    <mergeCell ref="G5:I5"/>
    <mergeCell ref="M3:Y3"/>
    <mergeCell ref="G2:K2"/>
    <mergeCell ref="M2:U2"/>
    <mergeCell ref="Y2:Z2"/>
    <mergeCell ref="AA2:AB2"/>
  </mergeCells>
  <phoneticPr fontId="16" type="noConversion"/>
  <dataValidations count="2">
    <dataValidation type="list" allowBlank="1" showInputMessage="1" showErrorMessage="1" sqref="X2" xr:uid="{00000000-0002-0000-0100-000000000000}">
      <formula1>"Stufe A,Stufe B,Stufe C"</formula1>
    </dataValidation>
    <dataValidation type="list" allowBlank="1" showInputMessage="1" showErrorMessage="1" sqref="G6:G104" xr:uid="{00000000-0002-0000-0100-000001000000}">
      <formula1>"Auswahl treffen,Vermögend und stationär,Mittellos und stationär,Vermögend und ambulant,Mittellos und ambulant"</formula1>
    </dataValidation>
  </dataValidations>
  <hyperlinks>
    <hyperlink ref="B109" r:id="rId1" xr:uid="{68C2AF9A-A382-134E-889F-1F622DE94993}"/>
    <hyperlink ref="B112" r:id="rId2" xr:uid="{0DF6C042-EF71-0444-A941-02D2A89D2C87}"/>
  </hyperlinks>
  <pageMargins left="0.5" right="0.5" top="0.75" bottom="0.75" header="0.27777800000000002" footer="0.27777800000000002"/>
  <pageSetup scale="72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Aktuelle Einnahmen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m.ringens@outlook.de</cp:lastModifiedBy>
  <cp:lastPrinted>2024-02-18T19:17:07Z</cp:lastPrinted>
  <dcterms:modified xsi:type="dcterms:W3CDTF">2024-07-02T14:26:41Z</dcterms:modified>
</cp:coreProperties>
</file>